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224" windowHeight="4968" tabRatio="500" activeTab="0"/>
  </bookViews>
  <sheets>
    <sheet name="Starterliste" sheetId="1" r:id="rId1"/>
    <sheet name="Strecke" sheetId="2" r:id="rId2"/>
    <sheet name="Arbeitspakete" sheetId="3" r:id="rId3"/>
    <sheet name="Kosten" sheetId="4" r:id="rId4"/>
  </sheets>
  <definedNames/>
  <calcPr fullCalcOnLoad="1"/>
</workbook>
</file>

<file path=xl/sharedStrings.xml><?xml version="1.0" encoding="utf-8"?>
<sst xmlns="http://schemas.openxmlformats.org/spreadsheetml/2006/main" count="223" uniqueCount="153">
  <si>
    <t>Startnummer</t>
  </si>
  <si>
    <t>Name</t>
  </si>
  <si>
    <t>Vorname</t>
  </si>
  <si>
    <t>Frühstart</t>
  </si>
  <si>
    <t>Startzeit</t>
  </si>
  <si>
    <t>Zwischenzeit</t>
  </si>
  <si>
    <t>Zielzeit</t>
  </si>
  <si>
    <t>Laufzeit</t>
  </si>
  <si>
    <t>gesamt</t>
  </si>
  <si>
    <t>m/w</t>
  </si>
  <si>
    <t>1.Hälfte</t>
  </si>
  <si>
    <t>2.Hälfte</t>
  </si>
  <si>
    <t>Prognose</t>
  </si>
  <si>
    <t>Fehler</t>
  </si>
  <si>
    <t>Benning</t>
  </si>
  <si>
    <t>Nicole</t>
  </si>
  <si>
    <t>1.</t>
  </si>
  <si>
    <t>Behrens</t>
  </si>
  <si>
    <t>Axel</t>
  </si>
  <si>
    <t>2.</t>
  </si>
  <si>
    <t>Roth</t>
  </si>
  <si>
    <t>Sabine</t>
  </si>
  <si>
    <t>3.</t>
  </si>
  <si>
    <t>Fender</t>
  </si>
  <si>
    <t>Norbert</t>
  </si>
  <si>
    <t>4.</t>
  </si>
  <si>
    <t xml:space="preserve">Hilden </t>
  </si>
  <si>
    <t>Georg</t>
  </si>
  <si>
    <t>Konradt</t>
  </si>
  <si>
    <t>Jochen</t>
  </si>
  <si>
    <t>x</t>
  </si>
  <si>
    <t>6.</t>
  </si>
  <si>
    <t>Marion</t>
  </si>
  <si>
    <t>Höschele</t>
  </si>
  <si>
    <t>8.</t>
  </si>
  <si>
    <t>5.</t>
  </si>
  <si>
    <t>Ulmschneider</t>
  </si>
  <si>
    <t>Klaus-Peter</t>
  </si>
  <si>
    <t>9.</t>
  </si>
  <si>
    <t>Steiner</t>
  </si>
  <si>
    <t>Daniel</t>
  </si>
  <si>
    <t>10.</t>
  </si>
  <si>
    <t>7.</t>
  </si>
  <si>
    <t>Möwald</t>
  </si>
  <si>
    <t>Reiner</t>
  </si>
  <si>
    <t>11.</t>
  </si>
  <si>
    <t>Ulrich</t>
  </si>
  <si>
    <t>Claudia</t>
  </si>
  <si>
    <t>Weber</t>
  </si>
  <si>
    <t>Michael</t>
  </si>
  <si>
    <t>13.</t>
  </si>
  <si>
    <t xml:space="preserve">Ams </t>
  </si>
  <si>
    <t>Dunja</t>
  </si>
  <si>
    <t>14.</t>
  </si>
  <si>
    <t>Weinhard</t>
  </si>
  <si>
    <t>Frank</t>
  </si>
  <si>
    <t>Bruns</t>
  </si>
  <si>
    <t>Anette</t>
  </si>
  <si>
    <t>16.</t>
  </si>
  <si>
    <t xml:space="preserve">Abel </t>
  </si>
  <si>
    <t>Angelika</t>
  </si>
  <si>
    <t>17.</t>
  </si>
  <si>
    <t>Ostertag</t>
  </si>
  <si>
    <t>Eberhard</t>
  </si>
  <si>
    <t>18.</t>
  </si>
  <si>
    <t>Kortyka</t>
  </si>
  <si>
    <t>Joachim</t>
  </si>
  <si>
    <t>19.</t>
  </si>
  <si>
    <t>12.</t>
  </si>
  <si>
    <t>Sara</t>
  </si>
  <si>
    <t>Tomaschewski</t>
  </si>
  <si>
    <t>21.</t>
  </si>
  <si>
    <t>Hertinger</t>
  </si>
  <si>
    <t>Bernhard</t>
  </si>
  <si>
    <t>22.</t>
  </si>
  <si>
    <t xml:space="preserve">Eichner </t>
  </si>
  <si>
    <t>Sigrid</t>
  </si>
  <si>
    <t>23.</t>
  </si>
  <si>
    <t>Eberle</t>
  </si>
  <si>
    <t>Dietrich</t>
  </si>
  <si>
    <t>24.</t>
  </si>
  <si>
    <t>15.</t>
  </si>
  <si>
    <t>Nathen</t>
  </si>
  <si>
    <t>Elisabeth</t>
  </si>
  <si>
    <t>Rühl</t>
  </si>
  <si>
    <t>Wolfgang</t>
  </si>
  <si>
    <t>Ott</t>
  </si>
  <si>
    <t>Schramm</t>
  </si>
  <si>
    <t>Kati</t>
  </si>
  <si>
    <t>Sacher</t>
  </si>
  <si>
    <t>Grace</t>
  </si>
  <si>
    <t>schnell</t>
  </si>
  <si>
    <t>langsam</t>
  </si>
  <si>
    <t>km</t>
  </si>
  <si>
    <t>Start</t>
  </si>
  <si>
    <t>Dreispitz</t>
  </si>
  <si>
    <t>VP1 SV Perouse</t>
  </si>
  <si>
    <t>VP2 KiK</t>
  </si>
  <si>
    <t>Bahnhof</t>
  </si>
  <si>
    <t>VP3 Eisengriff</t>
  </si>
  <si>
    <t>VP4 SV Perouse</t>
  </si>
  <si>
    <t>VP5 KiK</t>
  </si>
  <si>
    <t>Ziel Eisengriff</t>
  </si>
  <si>
    <t>Wann</t>
  </si>
  <si>
    <t>Was</t>
  </si>
  <si>
    <t>Zeitbedarf</t>
  </si>
  <si>
    <t>wer</t>
  </si>
  <si>
    <t>Streckenmarkierung</t>
  </si>
  <si>
    <t>Bene</t>
  </si>
  <si>
    <t>Ab 9 Uhr</t>
  </si>
  <si>
    <t>Streckenkontrolle</t>
  </si>
  <si>
    <t>Laura</t>
  </si>
  <si>
    <t>Luke</t>
  </si>
  <si>
    <t>Pylone aufstellen</t>
  </si>
  <si>
    <t>Markus</t>
  </si>
  <si>
    <t>Ab 10:30</t>
  </si>
  <si>
    <t>Hütte vorbereiten: die Hütte wird vermutlich bis 12 Uhr von der Reinigskraft der Stadt geputzt. Wetterabhängig muss ein Platz für die Startnummernausgabe geschaffen werden.  Evtl Getränke aufbauen,Deko anbringen</t>
  </si>
  <si>
    <t>Alle</t>
  </si>
  <si>
    <t>Startnummernausgabe</t>
  </si>
  <si>
    <t>Birgit</t>
  </si>
  <si>
    <t>Briefing Frühstart</t>
  </si>
  <si>
    <t>Zeitmessung</t>
  </si>
  <si>
    <t xml:space="preserve">Briefing </t>
  </si>
  <si>
    <t>Gail</t>
  </si>
  <si>
    <t xml:space="preserve"> </t>
  </si>
  <si>
    <t>VP Perouse, aufbauen und bedienen 2 Personen</t>
  </si>
  <si>
    <t>Max</t>
  </si>
  <si>
    <t>Aaron Luki</t>
  </si>
  <si>
    <t>VP Perouse, bedienen und abbauen 2 Personen</t>
  </si>
  <si>
    <t>Nora</t>
  </si>
  <si>
    <t>VP Kik, aufbauen und bedienen 2Personen</t>
  </si>
  <si>
    <t>Elke</t>
  </si>
  <si>
    <t>VP Kik, bedienen und abbauen 2Personen</t>
  </si>
  <si>
    <t>Annika</t>
  </si>
  <si>
    <t xml:space="preserve">Besenradler, Begleitung des letzten Läufers und Entfernung der Streckenmarkierung,  </t>
  </si>
  <si>
    <t>Küche: Kartoffelsuppe und Würste anwärmen, Getränke ausgeben,</t>
  </si>
  <si>
    <t>Hütte aufräumen</t>
  </si>
  <si>
    <t>Position</t>
  </si>
  <si>
    <t>Masse</t>
  </si>
  <si>
    <t>Anzahl</t>
  </si>
  <si>
    <t>Preis</t>
  </si>
  <si>
    <t>Verpflegung</t>
  </si>
  <si>
    <t>Tee 8l</t>
  </si>
  <si>
    <t xml:space="preserve">Salzstangen </t>
  </si>
  <si>
    <t>Lebkuchenherzen</t>
  </si>
  <si>
    <t>gefüllte Lebkuchen</t>
  </si>
  <si>
    <t>Schokolade</t>
  </si>
  <si>
    <t>Studentenfutter</t>
  </si>
  <si>
    <t>Kekse</t>
  </si>
  <si>
    <t>Strecke</t>
  </si>
  <si>
    <t>Absperrband</t>
  </si>
  <si>
    <t>Sprühkreide</t>
  </si>
  <si>
    <t>Eisengriffhütte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</si>
</sst>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:mm:ss"/>
    <numFmt numFmtId="165" formatCode="mm:ss.00"/>
    <numFmt numFmtId="166" formatCode="[$-407]hh:mm:ss"/>
    <numFmt numFmtId="167" formatCode="dd/mm/yy"/>
    <numFmt numFmtId="168" formatCode="[$-407]hh:mm"/>
    <numFmt numFmtId="169" formatCode="#,##0.00\ [$€-407];[Red]\-#,##0.00\ [$€-407]"/>
  </numFmts>
  <fonts count="57">
    <font>
      <sz val="10"/>
      <name val="Arial"/>
      <family val="2"/>
    </font>
    <font>
      <sz val="11"/>
      <color indexed="55"/>
      <name val="Calibri"/>
      <family val="2"/>
    </font>
    <font>
      <sz val="10"/>
      <color indexed="19"/>
      <name val="Arial"/>
      <family val="2"/>
    </font>
    <font>
      <b/>
      <sz val="10"/>
      <color indexed="55"/>
      <name val="Arial"/>
      <family val="2"/>
    </font>
    <font>
      <sz val="10"/>
      <color indexed="8"/>
      <name val="Arial"/>
      <family val="2"/>
    </font>
    <font>
      <b/>
      <sz val="10"/>
      <color indexed="19"/>
      <name val="Arial"/>
      <family val="2"/>
    </font>
    <font>
      <i/>
      <sz val="10"/>
      <color indexed="15"/>
      <name val="Arial"/>
      <family val="2"/>
    </font>
    <font>
      <sz val="10"/>
      <color indexed="9"/>
      <name val="Arial"/>
      <family val="2"/>
    </font>
    <font>
      <sz val="18"/>
      <color indexed="55"/>
      <name val="Arial"/>
      <family val="2"/>
    </font>
    <font>
      <sz val="12"/>
      <color indexed="55"/>
      <name val="Arial"/>
      <family val="2"/>
    </font>
    <font>
      <u val="single"/>
      <sz val="10"/>
      <color indexed="31"/>
      <name val="Arial"/>
      <family val="2"/>
    </font>
    <font>
      <sz val="10"/>
      <color indexed="11"/>
      <name val="Arial"/>
      <family val="2"/>
    </font>
    <font>
      <sz val="10"/>
      <color indexed="55"/>
      <name val="Arial"/>
      <family val="2"/>
    </font>
    <font>
      <b/>
      <sz val="10"/>
      <name val="Arial"/>
      <family val="2"/>
    </font>
    <font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11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9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0"/>
      <color rgb="FFCC0000"/>
      <name val="Arial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1"/>
      <color rgb="FF006100"/>
      <name val="Calibri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 val="single"/>
      <sz val="10"/>
      <color rgb="FF0000EE"/>
      <name val="Arial"/>
      <family val="2"/>
    </font>
    <font>
      <sz val="11"/>
      <color rgb="FF9C5700"/>
      <name val="Calibri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81D41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29FCF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/>
      <right/>
      <top style="hair"/>
      <bottom style="hair"/>
    </border>
    <border>
      <left/>
      <right/>
      <top style="hair"/>
      <bottom/>
    </border>
    <border>
      <left style="hair"/>
      <right/>
      <top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Border="0" applyProtection="0">
      <alignment/>
    </xf>
    <xf numFmtId="0" fontId="30" fillId="21" borderId="0" applyBorder="0" applyProtection="0">
      <alignment/>
    </xf>
    <xf numFmtId="0" fontId="31" fillId="22" borderId="0" applyBorder="0" applyProtection="0">
      <alignment/>
    </xf>
    <xf numFmtId="0" fontId="31" fillId="0" borderId="0" applyBorder="0" applyProtection="0">
      <alignment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Border="0" applyProtection="0">
      <alignment/>
    </xf>
    <xf numFmtId="0" fontId="35" fillId="29" borderId="2" applyNumberFormat="0" applyAlignment="0" applyProtection="0"/>
    <xf numFmtId="41" fontId="0" fillId="0" borderId="0" applyBorder="0" applyAlignment="0" applyProtection="0"/>
    <xf numFmtId="0" fontId="36" fillId="3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Border="0" applyProtection="0">
      <alignment/>
    </xf>
    <xf numFmtId="0" fontId="40" fillId="0" borderId="0" applyBorder="0" applyProtection="0">
      <alignment/>
    </xf>
    <xf numFmtId="0" fontId="41" fillId="33" borderId="0" applyBorder="0" applyProtection="0">
      <alignment/>
    </xf>
    <xf numFmtId="0" fontId="42" fillId="34" borderId="0" applyNumberFormat="0" applyBorder="0" applyAlignment="0" applyProtection="0"/>
    <xf numFmtId="0" fontId="43" fillId="0" borderId="0" applyBorder="0" applyProtection="0">
      <alignment/>
    </xf>
    <xf numFmtId="0" fontId="44" fillId="0" borderId="0" applyBorder="0" applyProtection="0">
      <alignment/>
    </xf>
    <xf numFmtId="0" fontId="45" fillId="0" borderId="0" applyBorder="0" applyProtection="0">
      <alignment/>
    </xf>
    <xf numFmtId="43" fontId="0" fillId="0" borderId="0" applyBorder="0" applyAlignment="0" applyProtection="0"/>
    <xf numFmtId="0" fontId="46" fillId="35" borderId="0" applyNumberFormat="0" applyBorder="0" applyAlignment="0" applyProtection="0"/>
    <xf numFmtId="0" fontId="47" fillId="36" borderId="0" applyBorder="0" applyProtection="0">
      <alignment/>
    </xf>
    <xf numFmtId="0" fontId="48" fillId="36" borderId="4" applyProtection="0">
      <alignment/>
    </xf>
    <xf numFmtId="0" fontId="0" fillId="37" borderId="5" applyNumberFormat="0" applyFont="0" applyAlignment="0" applyProtection="0"/>
    <xf numFmtId="9" fontId="0" fillId="0" borderId="0" applyBorder="0" applyAlignment="0" applyProtection="0"/>
    <xf numFmtId="0" fontId="49" fillId="38" borderId="0" applyNumberFormat="0" applyBorder="0" applyAlignment="0" applyProtection="0"/>
    <xf numFmtId="0" fontId="0" fillId="0" borderId="0" applyBorder="0" applyProtection="0">
      <alignment/>
    </xf>
    <xf numFmtId="0" fontId="0" fillId="0" borderId="0" applyBorder="0" applyProtection="0">
      <alignment/>
    </xf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55" fillId="0" borderId="0" applyNumberFormat="0" applyFill="0" applyBorder="0" applyAlignment="0" applyProtection="0"/>
    <xf numFmtId="0" fontId="34" fillId="0" borderId="0" applyBorder="0" applyProtection="0">
      <alignment/>
    </xf>
    <xf numFmtId="0" fontId="56" fillId="39" borderId="10" applyNumberFormat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165" fontId="1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9" fontId="0" fillId="0" borderId="0" xfId="0" applyNumberFormat="1" applyAlignment="1">
      <alignment horizontal="center"/>
    </xf>
    <xf numFmtId="0" fontId="0" fillId="40" borderId="11" xfId="0" applyFill="1" applyBorder="1" applyAlignment="1">
      <alignment horizontal="center"/>
    </xf>
    <xf numFmtId="0" fontId="0" fillId="40" borderId="11" xfId="0" applyFont="1" applyFill="1" applyBorder="1" applyAlignment="1">
      <alignment/>
    </xf>
    <xf numFmtId="164" fontId="0" fillId="40" borderId="11" xfId="0" applyNumberFormat="1" applyFill="1" applyBorder="1" applyAlignment="1">
      <alignment horizontal="center"/>
    </xf>
    <xf numFmtId="21" fontId="0" fillId="0" borderId="1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/>
    </xf>
    <xf numFmtId="164" fontId="0" fillId="0" borderId="11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 horizontal="center"/>
    </xf>
    <xf numFmtId="164" fontId="0" fillId="40" borderId="13" xfId="0" applyNumberForma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21" fontId="0" fillId="0" borderId="14" xfId="0" applyNumberFormat="1" applyBorder="1" applyAlignment="1">
      <alignment horizontal="center"/>
    </xf>
    <xf numFmtId="164" fontId="0" fillId="40" borderId="14" xfId="0" applyNumberFormat="1" applyFill="1" applyBorder="1" applyAlignment="1">
      <alignment horizontal="center"/>
    </xf>
    <xf numFmtId="0" fontId="0" fillId="0" borderId="15" xfId="0" applyBorder="1" applyAlignment="1">
      <alignment horizontal="center"/>
    </xf>
    <xf numFmtId="21" fontId="0" fillId="0" borderId="0" xfId="0" applyNumberFormat="1" applyBorder="1" applyAlignment="1">
      <alignment horizontal="center"/>
    </xf>
    <xf numFmtId="165" fontId="13" fillId="0" borderId="0" xfId="0" applyNumberFormat="1" applyFont="1" applyAlignment="1">
      <alignment horizontal="center"/>
    </xf>
    <xf numFmtId="166" fontId="0" fillId="41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0" fontId="0" fillId="42" borderId="0" xfId="0" applyFont="1" applyFill="1" applyAlignment="1">
      <alignment/>
    </xf>
    <xf numFmtId="0" fontId="0" fillId="42" borderId="0" xfId="0" applyFill="1" applyAlignment="1">
      <alignment horizontal="center"/>
    </xf>
    <xf numFmtId="166" fontId="13" fillId="42" borderId="0" xfId="0" applyNumberFormat="1" applyFont="1" applyFill="1" applyAlignment="1">
      <alignment horizontal="center"/>
    </xf>
    <xf numFmtId="166" fontId="13" fillId="43" borderId="0" xfId="0" applyNumberFormat="1" applyFont="1" applyFill="1" applyAlignment="1">
      <alignment horizontal="center"/>
    </xf>
    <xf numFmtId="166" fontId="13" fillId="44" borderId="0" xfId="0" applyNumberFormat="1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42" borderId="0" xfId="0" applyFont="1" applyFill="1" applyAlignment="1">
      <alignment horizontal="center"/>
    </xf>
    <xf numFmtId="166" fontId="13" fillId="0" borderId="0" xfId="0" applyNumberFormat="1" applyFont="1" applyAlignment="1">
      <alignment horizontal="center"/>
    </xf>
    <xf numFmtId="166" fontId="0" fillId="42" borderId="0" xfId="0" applyNumberFormat="1" applyFill="1" applyAlignment="1">
      <alignment horizontal="center"/>
    </xf>
    <xf numFmtId="166" fontId="0" fillId="43" borderId="0" xfId="0" applyNumberFormat="1" applyFill="1" applyAlignment="1">
      <alignment horizontal="center"/>
    </xf>
    <xf numFmtId="166" fontId="0" fillId="44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67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68" fontId="0" fillId="0" borderId="0" xfId="0" applyNumberFormat="1" applyAlignment="1">
      <alignment horizontal="center" vertical="center"/>
    </xf>
    <xf numFmtId="166" fontId="0" fillId="0" borderId="0" xfId="0" applyNumberFormat="1" applyFont="1" applyAlignment="1">
      <alignment horizontal="center" vertical="center"/>
    </xf>
    <xf numFmtId="169" fontId="0" fillId="0" borderId="0" xfId="0" applyNumberFormat="1" applyAlignment="1">
      <alignment/>
    </xf>
  </cellXfs>
  <cellStyles count="6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ccent 1 5" xfId="33"/>
    <cellStyle name="Accent 2 6" xfId="34"/>
    <cellStyle name="Accent 3 7" xfId="35"/>
    <cellStyle name="Accent 4" xfId="36"/>
    <cellStyle name="Akzent1" xfId="37"/>
    <cellStyle name="Akzent2" xfId="38"/>
    <cellStyle name="Akzent3" xfId="39"/>
    <cellStyle name="Akzent4" xfId="40"/>
    <cellStyle name="Akzent5" xfId="41"/>
    <cellStyle name="Akzent6" xfId="42"/>
    <cellStyle name="Ausgabe" xfId="43"/>
    <cellStyle name="Bad 8" xfId="44"/>
    <cellStyle name="Berechnung" xfId="45"/>
    <cellStyle name="Comma [0]" xfId="46"/>
    <cellStyle name="Eingabe" xfId="47"/>
    <cellStyle name="Ergebnis" xfId="48"/>
    <cellStyle name="Erklärender Text" xfId="49"/>
    <cellStyle name="Error 9" xfId="50"/>
    <cellStyle name="Footnote 10" xfId="51"/>
    <cellStyle name="Good 11" xfId="52"/>
    <cellStyle name="Gut" xfId="53"/>
    <cellStyle name="Heading 1 12" xfId="54"/>
    <cellStyle name="Heading 2 13" xfId="55"/>
    <cellStyle name="Hyperlink 14" xfId="56"/>
    <cellStyle name="Comma" xfId="57"/>
    <cellStyle name="Neutral" xfId="58"/>
    <cellStyle name="Neutral 15" xfId="59"/>
    <cellStyle name="Note 16" xfId="60"/>
    <cellStyle name="Notiz" xfId="61"/>
    <cellStyle name="Percent" xfId="62"/>
    <cellStyle name="Schlecht" xfId="63"/>
    <cellStyle name="Status 17" xfId="64"/>
    <cellStyle name="Text 18" xfId="65"/>
    <cellStyle name="Überschrift" xfId="66"/>
    <cellStyle name="Überschrift 1" xfId="67"/>
    <cellStyle name="Überschrift 2" xfId="68"/>
    <cellStyle name="Überschrift 3" xfId="69"/>
    <cellStyle name="Überschrift 4" xfId="70"/>
    <cellStyle name="Verknüpfte Zelle" xfId="71"/>
    <cellStyle name="Currency" xfId="72"/>
    <cellStyle name="Currency [0]" xfId="73"/>
    <cellStyle name="Warnender Text" xfId="74"/>
    <cellStyle name="Warning 19" xfId="75"/>
    <cellStyle name="Zelle überprüfen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729FCF"/>
      <rgbColor rgb="00993366"/>
      <rgbColor rgb="00FFFFCC"/>
      <rgbColor rgb="00EEEEEE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81D41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workbookViewId="0" topLeftCell="A1">
      <selection activeCell="H33" sqref="H33"/>
    </sheetView>
  </sheetViews>
  <sheetFormatPr defaultColWidth="8.8515625" defaultRowHeight="12.75"/>
  <cols>
    <col min="1" max="1" width="12.00390625" style="3" customWidth="1"/>
    <col min="2" max="2" width="13.57421875" style="0" customWidth="1"/>
    <col min="3" max="3" width="11.00390625" style="0" customWidth="1"/>
    <col min="4" max="4" width="8.7109375" style="3" customWidth="1"/>
    <col min="5" max="5" width="8.57421875" style="0" customWidth="1"/>
    <col min="6" max="6" width="12.140625" style="0" customWidth="1"/>
    <col min="7" max="7" width="8.57421875" style="0" customWidth="1"/>
    <col min="8" max="8" width="8.00390625" style="0" customWidth="1"/>
    <col min="9" max="9" width="7.57421875" style="0" customWidth="1"/>
    <col min="10" max="10" width="4.8515625" style="0" customWidth="1"/>
    <col min="11" max="11" width="3.7109375" style="0" customWidth="1"/>
    <col min="12" max="13" width="8.57421875" style="0" customWidth="1"/>
    <col min="14" max="14" width="3.8515625" style="0" customWidth="1"/>
    <col min="15" max="15" width="9.28125" style="0" customWidth="1"/>
    <col min="16" max="16" width="7.57421875" style="0" customWidth="1"/>
    <col min="19" max="19" width="7.57421875" style="0" customWidth="1"/>
  </cols>
  <sheetData>
    <row r="1" spans="1:19" ht="12.75">
      <c r="A1" s="4" t="s">
        <v>0</v>
      </c>
      <c r="B1" s="5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6" t="s">
        <v>8</v>
      </c>
      <c r="J1" s="6" t="s">
        <v>9</v>
      </c>
      <c r="K1" s="7"/>
      <c r="L1" s="6" t="s">
        <v>10</v>
      </c>
      <c r="M1" s="6" t="s">
        <v>11</v>
      </c>
      <c r="N1" s="5"/>
      <c r="O1" s="4" t="s">
        <v>12</v>
      </c>
      <c r="P1" s="4" t="s">
        <v>13</v>
      </c>
      <c r="Q1" s="5"/>
      <c r="R1" s="5"/>
      <c r="S1" s="8">
        <v>1.1</v>
      </c>
    </row>
    <row r="2" spans="1:19" ht="12.75">
      <c r="A2" s="9">
        <v>64</v>
      </c>
      <c r="B2" s="10" t="s">
        <v>14</v>
      </c>
      <c r="C2" s="10" t="s">
        <v>15</v>
      </c>
      <c r="D2" s="9"/>
      <c r="E2" s="11">
        <v>0.500185185185185</v>
      </c>
      <c r="F2" s="11">
        <v>0.582638888888889</v>
      </c>
      <c r="G2" s="11">
        <v>0.665451388888889</v>
      </c>
      <c r="H2" s="11">
        <f aca="true" t="shared" si="0" ref="H2:H25">IF(G2&gt;0,G2-E2,"")</f>
        <v>0.16526620370370404</v>
      </c>
      <c r="I2" s="6" t="s">
        <v>16</v>
      </c>
      <c r="J2" s="6" t="s">
        <v>16</v>
      </c>
      <c r="K2" s="7"/>
      <c r="L2" s="12">
        <f aca="true" t="shared" si="1" ref="L2:L25">F2-E2</f>
        <v>0.08245370370370408</v>
      </c>
      <c r="M2" s="12">
        <f aca="true" t="shared" si="2" ref="M2:M25">G2-F2</f>
        <v>0.08281249999999996</v>
      </c>
      <c r="O2" s="11">
        <f aca="true" t="shared" si="3" ref="O2:O25">IF(F2&gt;0,F2+$S$1*(F2-E2),"")</f>
        <v>0.6733379629629636</v>
      </c>
      <c r="P2" s="11">
        <f aca="true" t="shared" si="4" ref="P2:P25">ABS(G2-O2)</f>
        <v>0.00788657407407456</v>
      </c>
      <c r="S2" s="13">
        <f>AVERAGE(P2:P25)</f>
        <v>0.006072434413580209</v>
      </c>
    </row>
    <row r="3" spans="1:16" ht="12.75">
      <c r="A3" s="14">
        <v>63</v>
      </c>
      <c r="B3" s="15" t="s">
        <v>17</v>
      </c>
      <c r="C3" s="15" t="s">
        <v>18</v>
      </c>
      <c r="D3" s="14"/>
      <c r="E3" s="11">
        <v>0.500185185185185</v>
      </c>
      <c r="F3" s="16">
        <v>0.586111111111111</v>
      </c>
      <c r="G3" s="16">
        <v>0.688900462962963</v>
      </c>
      <c r="H3" s="11">
        <f t="shared" si="0"/>
        <v>0.18871527777777808</v>
      </c>
      <c r="I3" s="6" t="s">
        <v>19</v>
      </c>
      <c r="J3" s="6" t="s">
        <v>16</v>
      </c>
      <c r="K3" s="7"/>
      <c r="L3" s="12">
        <f t="shared" si="1"/>
        <v>0.08592592592592607</v>
      </c>
      <c r="M3" s="12">
        <f t="shared" si="2"/>
        <v>0.102789351851852</v>
      </c>
      <c r="O3" s="11">
        <f t="shared" si="3"/>
        <v>0.6806296296296297</v>
      </c>
      <c r="P3" s="11">
        <f t="shared" si="4"/>
        <v>0.008270833333333338</v>
      </c>
    </row>
    <row r="4" spans="1:16" ht="12.75">
      <c r="A4" s="9">
        <v>82</v>
      </c>
      <c r="B4" s="10" t="s">
        <v>20</v>
      </c>
      <c r="C4" s="10" t="s">
        <v>21</v>
      </c>
      <c r="D4" s="9"/>
      <c r="E4" s="11">
        <v>0.500185185185185</v>
      </c>
      <c r="F4" s="11">
        <v>0.589583333333333</v>
      </c>
      <c r="G4" s="11">
        <v>0.691111111111111</v>
      </c>
      <c r="H4" s="11">
        <f t="shared" si="0"/>
        <v>0.19092592592592605</v>
      </c>
      <c r="I4" s="6" t="s">
        <v>22</v>
      </c>
      <c r="J4" s="6" t="s">
        <v>19</v>
      </c>
      <c r="K4" s="7"/>
      <c r="L4" s="12">
        <f t="shared" si="1"/>
        <v>0.08939814814814806</v>
      </c>
      <c r="M4" s="12">
        <f t="shared" si="2"/>
        <v>0.101527777777778</v>
      </c>
      <c r="O4" s="11">
        <f t="shared" si="3"/>
        <v>0.687921296296296</v>
      </c>
      <c r="P4" s="11">
        <f t="shared" si="4"/>
        <v>0.003189814814815062</v>
      </c>
    </row>
    <row r="5" spans="1:16" ht="12.75">
      <c r="A5" s="9">
        <v>60</v>
      </c>
      <c r="B5" s="10" t="s">
        <v>23</v>
      </c>
      <c r="C5" s="10" t="s">
        <v>24</v>
      </c>
      <c r="D5" s="9"/>
      <c r="E5" s="11">
        <v>0.500185185185185</v>
      </c>
      <c r="F5" s="11">
        <v>0.591666666666667</v>
      </c>
      <c r="G5" s="11">
        <v>0.695613425925926</v>
      </c>
      <c r="H5" s="11">
        <f t="shared" si="0"/>
        <v>0.19542824074074105</v>
      </c>
      <c r="I5" s="6" t="s">
        <v>25</v>
      </c>
      <c r="J5" s="6" t="s">
        <v>19</v>
      </c>
      <c r="K5" s="7"/>
      <c r="L5" s="12">
        <f t="shared" si="1"/>
        <v>0.09148148148148205</v>
      </c>
      <c r="M5" s="12">
        <f t="shared" si="2"/>
        <v>0.103946759259259</v>
      </c>
      <c r="O5" s="11">
        <f t="shared" si="3"/>
        <v>0.6922962962962973</v>
      </c>
      <c r="P5" s="11">
        <f t="shared" si="4"/>
        <v>0.0033171296296287123</v>
      </c>
    </row>
    <row r="6" spans="1:16" ht="12.75">
      <c r="A6" s="9">
        <v>70</v>
      </c>
      <c r="B6" s="10" t="s">
        <v>26</v>
      </c>
      <c r="C6" s="10" t="s">
        <v>27</v>
      </c>
      <c r="D6" s="9"/>
      <c r="E6" s="11">
        <v>0.500185185185185</v>
      </c>
      <c r="F6" s="11">
        <v>0.591666666666667</v>
      </c>
      <c r="G6" s="11">
        <v>0.695613425925926</v>
      </c>
      <c r="H6" s="11">
        <f t="shared" si="0"/>
        <v>0.19542824074074105</v>
      </c>
      <c r="I6" s="6" t="s">
        <v>25</v>
      </c>
      <c r="J6" s="6" t="s">
        <v>19</v>
      </c>
      <c r="K6" s="7"/>
      <c r="L6" s="12">
        <f t="shared" si="1"/>
        <v>0.09148148148148205</v>
      </c>
      <c r="M6" s="12">
        <f t="shared" si="2"/>
        <v>0.103946759259259</v>
      </c>
      <c r="O6" s="11">
        <f t="shared" si="3"/>
        <v>0.6922962962962973</v>
      </c>
      <c r="P6" s="11">
        <f t="shared" si="4"/>
        <v>0.0033171296296287123</v>
      </c>
    </row>
    <row r="7" spans="1:16" ht="12.75">
      <c r="A7" s="9">
        <v>72</v>
      </c>
      <c r="B7" s="10" t="s">
        <v>28</v>
      </c>
      <c r="C7" s="10" t="s">
        <v>29</v>
      </c>
      <c r="D7" s="9" t="s">
        <v>30</v>
      </c>
      <c r="E7" s="16">
        <v>0.459027777777778</v>
      </c>
      <c r="F7" s="11">
        <v>0.560416666666667</v>
      </c>
      <c r="G7" s="11">
        <v>0.674502314814815</v>
      </c>
      <c r="H7" s="11">
        <f t="shared" si="0"/>
        <v>0.21547453703703706</v>
      </c>
      <c r="I7" s="6" t="s">
        <v>31</v>
      </c>
      <c r="J7" s="6" t="s">
        <v>25</v>
      </c>
      <c r="K7" s="7"/>
      <c r="L7" s="12">
        <f t="shared" si="1"/>
        <v>0.10138888888888903</v>
      </c>
      <c r="M7" s="12">
        <f t="shared" si="2"/>
        <v>0.11408564814814803</v>
      </c>
      <c r="O7" s="11">
        <f t="shared" si="3"/>
        <v>0.6719444444444449</v>
      </c>
      <c r="P7" s="11">
        <f t="shared" si="4"/>
        <v>0.002557870370370141</v>
      </c>
    </row>
    <row r="8" spans="1:16" ht="12.75">
      <c r="A8" s="14">
        <v>73</v>
      </c>
      <c r="B8" s="15" t="s">
        <v>28</v>
      </c>
      <c r="C8" s="15" t="s">
        <v>32</v>
      </c>
      <c r="D8" s="14" t="s">
        <v>30</v>
      </c>
      <c r="E8" s="16">
        <v>0.459027777777778</v>
      </c>
      <c r="F8" s="16">
        <v>0.560416666666667</v>
      </c>
      <c r="G8" s="16">
        <v>0.674502314814815</v>
      </c>
      <c r="H8" s="11">
        <f t="shared" si="0"/>
        <v>0.21547453703703706</v>
      </c>
      <c r="I8" s="6" t="s">
        <v>31</v>
      </c>
      <c r="J8" s="6" t="s">
        <v>22</v>
      </c>
      <c r="K8" s="7"/>
      <c r="L8" s="12">
        <f t="shared" si="1"/>
        <v>0.10138888888888903</v>
      </c>
      <c r="M8" s="12">
        <f t="shared" si="2"/>
        <v>0.11408564814814803</v>
      </c>
      <c r="O8" s="11">
        <f t="shared" si="3"/>
        <v>0.6719444444444449</v>
      </c>
      <c r="P8" s="11">
        <f t="shared" si="4"/>
        <v>0.002557870370370141</v>
      </c>
    </row>
    <row r="9" spans="1:16" ht="12.75">
      <c r="A9" s="14">
        <v>71</v>
      </c>
      <c r="B9" s="15" t="s">
        <v>33</v>
      </c>
      <c r="C9" s="15" t="s">
        <v>29</v>
      </c>
      <c r="D9" s="14"/>
      <c r="E9" s="11">
        <v>0.500185185185185</v>
      </c>
      <c r="F9" s="16">
        <v>0.609027777777778</v>
      </c>
      <c r="G9" s="16">
        <v>0.716863425925926</v>
      </c>
      <c r="H9" s="11">
        <f t="shared" si="0"/>
        <v>0.21667824074074105</v>
      </c>
      <c r="I9" s="6" t="s">
        <v>34</v>
      </c>
      <c r="J9" s="6" t="s">
        <v>35</v>
      </c>
      <c r="K9" s="7"/>
      <c r="L9" s="12">
        <f t="shared" si="1"/>
        <v>0.10884259259259299</v>
      </c>
      <c r="M9" s="12">
        <f t="shared" si="2"/>
        <v>0.10783564814814806</v>
      </c>
      <c r="O9" s="11">
        <f t="shared" si="3"/>
        <v>0.7287546296296302</v>
      </c>
      <c r="P9" s="11">
        <f t="shared" si="4"/>
        <v>0.011891203703704223</v>
      </c>
    </row>
    <row r="10" spans="1:16" ht="12.75">
      <c r="A10" s="14">
        <v>88</v>
      </c>
      <c r="B10" s="15" t="s">
        <v>36</v>
      </c>
      <c r="C10" s="15" t="s">
        <v>37</v>
      </c>
      <c r="D10" s="14" t="s">
        <v>30</v>
      </c>
      <c r="E10" s="16">
        <v>0.459027777777778</v>
      </c>
      <c r="F10" s="16">
        <v>0.556944444444445</v>
      </c>
      <c r="G10" s="16">
        <v>0.678020833333334</v>
      </c>
      <c r="H10" s="11">
        <f t="shared" si="0"/>
        <v>0.21899305555555598</v>
      </c>
      <c r="I10" s="6" t="s">
        <v>38</v>
      </c>
      <c r="J10" s="6" t="s">
        <v>31</v>
      </c>
      <c r="K10" s="7"/>
      <c r="L10" s="12">
        <f t="shared" si="1"/>
        <v>0.09791666666666704</v>
      </c>
      <c r="M10" s="12">
        <f t="shared" si="2"/>
        <v>0.12107638888888894</v>
      </c>
      <c r="O10" s="11">
        <f t="shared" si="3"/>
        <v>0.6646527777777788</v>
      </c>
      <c r="P10" s="11">
        <f t="shared" si="4"/>
        <v>0.013368055555555203</v>
      </c>
    </row>
    <row r="11" spans="1:16" ht="12.75">
      <c r="A11" s="14">
        <v>86</v>
      </c>
      <c r="B11" s="15" t="s">
        <v>39</v>
      </c>
      <c r="C11" s="15" t="s">
        <v>40</v>
      </c>
      <c r="D11" s="14"/>
      <c r="E11" s="11">
        <v>0.500185185185185</v>
      </c>
      <c r="F11" s="16">
        <v>0.594444444444445</v>
      </c>
      <c r="G11" s="16">
        <v>0.721030092592593</v>
      </c>
      <c r="H11" s="11">
        <f t="shared" si="0"/>
        <v>0.22084490740740803</v>
      </c>
      <c r="I11" s="6" t="s">
        <v>41</v>
      </c>
      <c r="J11" s="6" t="s">
        <v>42</v>
      </c>
      <c r="K11" s="7"/>
      <c r="L11" s="12">
        <f t="shared" si="1"/>
        <v>0.09425925925926004</v>
      </c>
      <c r="M11" s="12">
        <f t="shared" si="2"/>
        <v>0.126585648148148</v>
      </c>
      <c r="O11" s="11">
        <f t="shared" si="3"/>
        <v>0.6981296296296311</v>
      </c>
      <c r="P11" s="11">
        <f t="shared" si="4"/>
        <v>0.022900462962961887</v>
      </c>
    </row>
    <row r="12" spans="1:16" ht="12.75">
      <c r="A12" s="9">
        <v>76</v>
      </c>
      <c r="B12" s="10" t="s">
        <v>43</v>
      </c>
      <c r="C12" s="10" t="s">
        <v>44</v>
      </c>
      <c r="D12" s="9" t="s">
        <v>30</v>
      </c>
      <c r="E12" s="16">
        <v>0.459027777777778</v>
      </c>
      <c r="F12" s="11">
        <v>0.566666666666667</v>
      </c>
      <c r="G12" s="11">
        <v>0.68193287037037</v>
      </c>
      <c r="H12" s="11">
        <f t="shared" si="0"/>
        <v>0.222905092592592</v>
      </c>
      <c r="I12" s="6" t="s">
        <v>45</v>
      </c>
      <c r="J12" s="6" t="s">
        <v>34</v>
      </c>
      <c r="K12" s="7"/>
      <c r="L12" s="12">
        <f t="shared" si="1"/>
        <v>0.107638888888889</v>
      </c>
      <c r="M12" s="12">
        <f t="shared" si="2"/>
        <v>0.115266203703703</v>
      </c>
      <c r="O12" s="11">
        <f t="shared" si="3"/>
        <v>0.685069444444445</v>
      </c>
      <c r="P12" s="11">
        <f t="shared" si="4"/>
        <v>0.0031365740740749715</v>
      </c>
    </row>
    <row r="13" spans="1:16" ht="12.75">
      <c r="A13" s="9">
        <v>89</v>
      </c>
      <c r="B13" s="10" t="s">
        <v>46</v>
      </c>
      <c r="C13" s="10" t="s">
        <v>47</v>
      </c>
      <c r="D13" s="9" t="s">
        <v>30</v>
      </c>
      <c r="E13" s="16">
        <v>0.459027777777778</v>
      </c>
      <c r="F13" s="11">
        <v>0.566666666666667</v>
      </c>
      <c r="G13" s="11">
        <v>0.68193287037037</v>
      </c>
      <c r="H13" s="11">
        <f t="shared" si="0"/>
        <v>0.222905092592592</v>
      </c>
      <c r="I13" s="6" t="s">
        <v>45</v>
      </c>
      <c r="J13" s="6" t="s">
        <v>25</v>
      </c>
      <c r="K13" s="7"/>
      <c r="L13" s="12">
        <f t="shared" si="1"/>
        <v>0.107638888888889</v>
      </c>
      <c r="M13" s="12">
        <f t="shared" si="2"/>
        <v>0.115266203703703</v>
      </c>
      <c r="O13" s="11">
        <f t="shared" si="3"/>
        <v>0.685069444444445</v>
      </c>
      <c r="P13" s="11">
        <f t="shared" si="4"/>
        <v>0.0031365740740749715</v>
      </c>
    </row>
    <row r="14" spans="1:16" ht="12.75">
      <c r="A14" s="14">
        <v>90</v>
      </c>
      <c r="B14" s="15" t="s">
        <v>48</v>
      </c>
      <c r="C14" s="15" t="s">
        <v>49</v>
      </c>
      <c r="D14" s="14" t="s">
        <v>30</v>
      </c>
      <c r="E14" s="16">
        <v>0.459027777777778</v>
      </c>
      <c r="F14" s="16">
        <v>0.565972222222222</v>
      </c>
      <c r="G14" s="16">
        <v>0.683321759259259</v>
      </c>
      <c r="H14" s="11">
        <f t="shared" si="0"/>
        <v>0.224293981481481</v>
      </c>
      <c r="I14" s="6" t="s">
        <v>50</v>
      </c>
      <c r="J14" s="6" t="s">
        <v>38</v>
      </c>
      <c r="K14" s="7"/>
      <c r="L14" s="12">
        <f t="shared" si="1"/>
        <v>0.10694444444444401</v>
      </c>
      <c r="M14" s="12">
        <f t="shared" si="2"/>
        <v>0.11734953703703699</v>
      </c>
      <c r="O14" s="11">
        <f t="shared" si="3"/>
        <v>0.6836111111111104</v>
      </c>
      <c r="P14" s="11">
        <f t="shared" si="4"/>
        <v>0.000289351851851416</v>
      </c>
    </row>
    <row r="15" spans="1:16" ht="12.75">
      <c r="A15" s="9">
        <v>62</v>
      </c>
      <c r="B15" s="10" t="s">
        <v>51</v>
      </c>
      <c r="C15" s="10" t="s">
        <v>52</v>
      </c>
      <c r="D15" s="9" t="s">
        <v>30</v>
      </c>
      <c r="E15" s="16">
        <v>0.459027777777778</v>
      </c>
      <c r="F15" s="11">
        <v>0.567361111111111</v>
      </c>
      <c r="G15" s="11">
        <v>0.700115740740741</v>
      </c>
      <c r="H15" s="11">
        <f t="shared" si="0"/>
        <v>0.24108796296296303</v>
      </c>
      <c r="I15" s="6" t="s">
        <v>53</v>
      </c>
      <c r="J15" s="6" t="s">
        <v>35</v>
      </c>
      <c r="K15" s="7"/>
      <c r="L15" s="12">
        <f t="shared" si="1"/>
        <v>0.108333333333333</v>
      </c>
      <c r="M15" s="12">
        <f t="shared" si="2"/>
        <v>0.13275462962963003</v>
      </c>
      <c r="O15" s="11">
        <f t="shared" si="3"/>
        <v>0.6865277777777773</v>
      </c>
      <c r="P15" s="11">
        <f t="shared" si="4"/>
        <v>0.013587962962963718</v>
      </c>
    </row>
    <row r="16" spans="1:16" ht="12.75">
      <c r="A16" s="9">
        <v>91</v>
      </c>
      <c r="B16" s="10" t="s">
        <v>54</v>
      </c>
      <c r="C16" s="10" t="s">
        <v>55</v>
      </c>
      <c r="D16" s="9" t="s">
        <v>30</v>
      </c>
      <c r="E16" s="16">
        <v>0.459027777777778</v>
      </c>
      <c r="F16" s="11">
        <v>0.567361111111111</v>
      </c>
      <c r="G16" s="11">
        <v>0.700115740740741</v>
      </c>
      <c r="H16" s="11">
        <f t="shared" si="0"/>
        <v>0.24108796296296303</v>
      </c>
      <c r="I16" s="6" t="s">
        <v>53</v>
      </c>
      <c r="J16" s="6" t="s">
        <v>41</v>
      </c>
      <c r="K16" s="7"/>
      <c r="L16" s="12">
        <f t="shared" si="1"/>
        <v>0.108333333333333</v>
      </c>
      <c r="M16" s="12">
        <f t="shared" si="2"/>
        <v>0.13275462962963003</v>
      </c>
      <c r="O16" s="11">
        <f t="shared" si="3"/>
        <v>0.6865277777777773</v>
      </c>
      <c r="P16" s="11">
        <f t="shared" si="4"/>
        <v>0.013587962962963718</v>
      </c>
    </row>
    <row r="17" spans="1:16" ht="12.75">
      <c r="A17" s="14">
        <v>65</v>
      </c>
      <c r="B17" s="15" t="s">
        <v>56</v>
      </c>
      <c r="C17" s="15" t="s">
        <v>57</v>
      </c>
      <c r="D17" s="14" t="s">
        <v>30</v>
      </c>
      <c r="E17" s="16">
        <v>0.459027777777778</v>
      </c>
      <c r="F17" s="16">
        <v>0.577083333333333</v>
      </c>
      <c r="G17" s="16">
        <v>0.702581018518518</v>
      </c>
      <c r="H17" s="11">
        <f t="shared" si="0"/>
        <v>0.24355324074073997</v>
      </c>
      <c r="I17" s="6" t="s">
        <v>58</v>
      </c>
      <c r="J17" s="6" t="s">
        <v>31</v>
      </c>
      <c r="K17" s="7"/>
      <c r="L17" s="12">
        <f t="shared" si="1"/>
        <v>0.11805555555555497</v>
      </c>
      <c r="M17" s="12">
        <f t="shared" si="2"/>
        <v>0.125497685185185</v>
      </c>
      <c r="O17" s="11">
        <f t="shared" si="3"/>
        <v>0.7069444444444435</v>
      </c>
      <c r="P17" s="11">
        <f t="shared" si="4"/>
        <v>0.004363425925925535</v>
      </c>
    </row>
    <row r="18" spans="1:16" ht="12.75">
      <c r="A18" s="14">
        <v>61</v>
      </c>
      <c r="B18" s="15" t="s">
        <v>59</v>
      </c>
      <c r="C18" s="15" t="s">
        <v>60</v>
      </c>
      <c r="D18" s="14" t="s">
        <v>30</v>
      </c>
      <c r="E18" s="16">
        <v>0.459027777777778</v>
      </c>
      <c r="F18" s="16">
        <v>0.578472222222222</v>
      </c>
      <c r="G18" s="16">
        <v>0.703877314814815</v>
      </c>
      <c r="H18" s="11">
        <f t="shared" si="0"/>
        <v>0.244849537037037</v>
      </c>
      <c r="I18" s="6" t="s">
        <v>61</v>
      </c>
      <c r="J18" s="6" t="s">
        <v>42</v>
      </c>
      <c r="K18" s="7"/>
      <c r="L18" s="12">
        <f t="shared" si="1"/>
        <v>0.11944444444444408</v>
      </c>
      <c r="M18" s="12">
        <f t="shared" si="2"/>
        <v>0.12540509259259291</v>
      </c>
      <c r="O18" s="11">
        <f t="shared" si="3"/>
        <v>0.7098611111111106</v>
      </c>
      <c r="P18" s="11">
        <f t="shared" si="4"/>
        <v>0.00598379629629564</v>
      </c>
    </row>
    <row r="19" spans="1:16" ht="12.75">
      <c r="A19" s="14">
        <v>79</v>
      </c>
      <c r="B19" s="15" t="s">
        <v>62</v>
      </c>
      <c r="C19" s="15" t="s">
        <v>63</v>
      </c>
      <c r="D19" s="14" t="s">
        <v>30</v>
      </c>
      <c r="E19" s="16">
        <v>0.459027777777778</v>
      </c>
      <c r="F19" s="16">
        <v>0.579166666666667</v>
      </c>
      <c r="G19" s="16">
        <v>0.7046875</v>
      </c>
      <c r="H19" s="11">
        <f t="shared" si="0"/>
        <v>0.24565972222222204</v>
      </c>
      <c r="I19" s="6" t="s">
        <v>64</v>
      </c>
      <c r="J19" s="6" t="s">
        <v>45</v>
      </c>
      <c r="K19" s="7"/>
      <c r="L19" s="12">
        <f t="shared" si="1"/>
        <v>0.12013888888888907</v>
      </c>
      <c r="M19" s="12">
        <f t="shared" si="2"/>
        <v>0.12552083333333297</v>
      </c>
      <c r="O19" s="11">
        <f t="shared" si="3"/>
        <v>0.7113194444444451</v>
      </c>
      <c r="P19" s="11">
        <f t="shared" si="4"/>
        <v>0.006631944444445037</v>
      </c>
    </row>
    <row r="20" spans="1:16" ht="12.75">
      <c r="A20" s="9">
        <v>74</v>
      </c>
      <c r="B20" s="10" t="s">
        <v>65</v>
      </c>
      <c r="C20" s="10" t="s">
        <v>66</v>
      </c>
      <c r="D20" s="9" t="s">
        <v>30</v>
      </c>
      <c r="E20" s="16">
        <v>0.459027777777778</v>
      </c>
      <c r="F20" s="11">
        <v>0.577083333333333</v>
      </c>
      <c r="G20" s="11">
        <v>0.706550925925926</v>
      </c>
      <c r="H20" s="11">
        <f t="shared" si="0"/>
        <v>0.24752314814814808</v>
      </c>
      <c r="I20" s="6" t="s">
        <v>67</v>
      </c>
      <c r="J20" s="6" t="s">
        <v>68</v>
      </c>
      <c r="K20" s="7"/>
      <c r="L20" s="12">
        <f t="shared" si="1"/>
        <v>0.11805555555555497</v>
      </c>
      <c r="M20" s="12">
        <f t="shared" si="2"/>
        <v>0.1294675925925931</v>
      </c>
      <c r="O20" s="11">
        <f t="shared" si="3"/>
        <v>0.7069444444444435</v>
      </c>
      <c r="P20" s="11">
        <f t="shared" si="4"/>
        <v>0.0003935185185174328</v>
      </c>
    </row>
    <row r="21" spans="1:16" ht="12.75">
      <c r="A21" s="14">
        <v>75</v>
      </c>
      <c r="B21" s="15" t="s">
        <v>65</v>
      </c>
      <c r="C21" s="15" t="s">
        <v>69</v>
      </c>
      <c r="D21" s="14" t="s">
        <v>30</v>
      </c>
      <c r="E21" s="16">
        <v>0.459027777777778</v>
      </c>
      <c r="F21" s="16">
        <v>0.577083333333333</v>
      </c>
      <c r="G21" s="16">
        <v>0.706550925925926</v>
      </c>
      <c r="H21" s="11">
        <f t="shared" si="0"/>
        <v>0.24752314814814808</v>
      </c>
      <c r="I21" s="6" t="s">
        <v>67</v>
      </c>
      <c r="J21" s="6" t="s">
        <v>34</v>
      </c>
      <c r="K21" s="7"/>
      <c r="L21" s="12">
        <f t="shared" si="1"/>
        <v>0.11805555555555497</v>
      </c>
      <c r="M21" s="12">
        <f t="shared" si="2"/>
        <v>0.1294675925925931</v>
      </c>
      <c r="O21" s="11">
        <f t="shared" si="3"/>
        <v>0.7069444444444435</v>
      </c>
      <c r="P21" s="11">
        <f t="shared" si="4"/>
        <v>0.0003935185185174328</v>
      </c>
    </row>
    <row r="22" spans="1:16" ht="12.75">
      <c r="A22" s="9">
        <v>87</v>
      </c>
      <c r="B22" s="10" t="s">
        <v>70</v>
      </c>
      <c r="C22" s="10" t="s">
        <v>46</v>
      </c>
      <c r="D22" s="9" t="s">
        <v>30</v>
      </c>
      <c r="E22" s="16">
        <v>0.459027777777778</v>
      </c>
      <c r="F22" s="11">
        <v>0.583333333333333</v>
      </c>
      <c r="G22" s="11">
        <v>0.718287037037037</v>
      </c>
      <c r="H22" s="11">
        <f t="shared" si="0"/>
        <v>0.259259259259259</v>
      </c>
      <c r="I22" s="6" t="s">
        <v>71</v>
      </c>
      <c r="J22" s="6" t="s">
        <v>50</v>
      </c>
      <c r="K22" s="7"/>
      <c r="L22" s="12">
        <f t="shared" si="1"/>
        <v>0.12430555555555506</v>
      </c>
      <c r="M22" s="12">
        <f t="shared" si="2"/>
        <v>0.13495370370370396</v>
      </c>
      <c r="O22" s="11">
        <f t="shared" si="3"/>
        <v>0.7200694444444437</v>
      </c>
      <c r="P22" s="11">
        <f t="shared" si="4"/>
        <v>0.0017824074074066498</v>
      </c>
    </row>
    <row r="23" spans="1:16" ht="12.75">
      <c r="A23" s="14">
        <v>69</v>
      </c>
      <c r="B23" s="15" t="s">
        <v>72</v>
      </c>
      <c r="C23" s="15" t="s">
        <v>73</v>
      </c>
      <c r="D23" s="14" t="s">
        <v>30</v>
      </c>
      <c r="E23" s="16">
        <v>0.459027777777778</v>
      </c>
      <c r="F23" s="16">
        <v>0.591666666666667</v>
      </c>
      <c r="G23" s="16">
        <v>0.735532407407407</v>
      </c>
      <c r="H23" s="11">
        <f t="shared" si="0"/>
        <v>0.276504629629629</v>
      </c>
      <c r="I23" s="6" t="s">
        <v>74</v>
      </c>
      <c r="J23" s="6" t="s">
        <v>53</v>
      </c>
      <c r="K23" s="7"/>
      <c r="L23" s="12">
        <f t="shared" si="1"/>
        <v>0.13263888888888903</v>
      </c>
      <c r="M23" s="12">
        <f t="shared" si="2"/>
        <v>0.14386574074074</v>
      </c>
      <c r="O23" s="11">
        <f t="shared" si="3"/>
        <v>0.7375694444444449</v>
      </c>
      <c r="P23" s="11">
        <f t="shared" si="4"/>
        <v>0.0020370370370379476</v>
      </c>
    </row>
    <row r="24" spans="1:16" ht="12.75">
      <c r="A24" s="9">
        <v>68</v>
      </c>
      <c r="B24" s="10" t="s">
        <v>75</v>
      </c>
      <c r="C24" s="10" t="s">
        <v>76</v>
      </c>
      <c r="D24" s="9" t="s">
        <v>30</v>
      </c>
      <c r="E24" s="16">
        <v>0.459027777777778</v>
      </c>
      <c r="F24" s="11">
        <v>0.604166666666667</v>
      </c>
      <c r="G24" s="11">
        <v>0.753819444444444</v>
      </c>
      <c r="H24" s="11">
        <f t="shared" si="0"/>
        <v>0.29479166666666606</v>
      </c>
      <c r="I24" s="6" t="s">
        <v>77</v>
      </c>
      <c r="J24" s="6" t="s">
        <v>38</v>
      </c>
      <c r="K24" s="7"/>
      <c r="L24" s="12">
        <f t="shared" si="1"/>
        <v>0.14513888888888898</v>
      </c>
      <c r="M24" s="12">
        <f t="shared" si="2"/>
        <v>0.14965277777777708</v>
      </c>
      <c r="O24" s="11">
        <f t="shared" si="3"/>
        <v>0.7638194444444448</v>
      </c>
      <c r="P24" s="11">
        <f t="shared" si="4"/>
        <v>0.010000000000000786</v>
      </c>
    </row>
    <row r="25" spans="1:16" ht="12.75">
      <c r="A25" s="14">
        <v>67</v>
      </c>
      <c r="B25" s="15" t="s">
        <v>78</v>
      </c>
      <c r="C25" s="15" t="s">
        <v>79</v>
      </c>
      <c r="D25" s="14" t="s">
        <v>30</v>
      </c>
      <c r="E25" s="16">
        <v>0.459027777777778</v>
      </c>
      <c r="F25" s="16">
        <v>0.604861111111111</v>
      </c>
      <c r="G25" s="16">
        <v>0.766435185185185</v>
      </c>
      <c r="H25" s="11">
        <f t="shared" si="0"/>
        <v>0.3074074074074071</v>
      </c>
      <c r="I25" s="6" t="s">
        <v>80</v>
      </c>
      <c r="J25" s="6" t="s">
        <v>81</v>
      </c>
      <c r="K25" s="7"/>
      <c r="L25" s="12">
        <f t="shared" si="1"/>
        <v>0.14583333333333298</v>
      </c>
      <c r="M25" s="12">
        <f t="shared" si="2"/>
        <v>0.1615740740740741</v>
      </c>
      <c r="O25" s="11">
        <f t="shared" si="3"/>
        <v>0.7652777777777773</v>
      </c>
      <c r="P25" s="11">
        <f t="shared" si="4"/>
        <v>0.0011574074074077734</v>
      </c>
    </row>
    <row r="26" spans="1:15" ht="12.75">
      <c r="A26" s="17"/>
      <c r="B26" s="18"/>
      <c r="C26" s="18"/>
      <c r="D26" s="17"/>
      <c r="E26" s="19"/>
      <c r="F26" s="19"/>
      <c r="G26" s="19"/>
      <c r="H26" s="20"/>
      <c r="I26" s="21"/>
      <c r="J26" s="21"/>
      <c r="K26" s="22"/>
      <c r="L26" s="23"/>
      <c r="M26" s="23"/>
      <c r="O26" s="24"/>
    </row>
    <row r="27" spans="1:13" ht="12.75">
      <c r="A27" s="9">
        <v>78</v>
      </c>
      <c r="B27" s="10" t="s">
        <v>82</v>
      </c>
      <c r="C27" s="10" t="s">
        <v>83</v>
      </c>
      <c r="D27" s="9"/>
      <c r="E27" s="11">
        <v>0.500185185185185</v>
      </c>
      <c r="F27" s="11"/>
      <c r="G27" s="11">
        <v>0.589583333333333</v>
      </c>
      <c r="H27" s="11">
        <f>IF(G27&gt;0,G27-E27,"")</f>
        <v>0.08939814814814806</v>
      </c>
      <c r="I27" s="25"/>
      <c r="J27" s="22"/>
      <c r="K27" s="22"/>
      <c r="L27" s="26"/>
      <c r="M27" s="22"/>
    </row>
    <row r="28" spans="1:13" ht="12.75">
      <c r="A28" s="9">
        <v>83</v>
      </c>
      <c r="B28" s="10" t="s">
        <v>84</v>
      </c>
      <c r="C28" s="10" t="s">
        <v>85</v>
      </c>
      <c r="D28" s="9" t="s">
        <v>30</v>
      </c>
      <c r="E28" s="16">
        <v>0.459027777777778</v>
      </c>
      <c r="F28" s="11"/>
      <c r="G28" s="11">
        <v>0.559027777777778</v>
      </c>
      <c r="H28" s="11">
        <f>IF(G28&gt;0,G28-E28,"")</f>
        <v>0.10000000000000003</v>
      </c>
      <c r="I28" s="25"/>
      <c r="J28" s="22"/>
      <c r="K28" s="22"/>
      <c r="L28" s="26"/>
      <c r="M28" s="22"/>
    </row>
    <row r="29" spans="1:13" ht="12.75">
      <c r="A29" s="9">
        <v>80</v>
      </c>
      <c r="B29" s="10" t="s">
        <v>86</v>
      </c>
      <c r="C29" s="10" t="s">
        <v>18</v>
      </c>
      <c r="D29" s="9"/>
      <c r="E29" s="11">
        <v>0.500185185185185</v>
      </c>
      <c r="F29" s="11"/>
      <c r="G29" s="11">
        <v>0.609027777777778</v>
      </c>
      <c r="H29" s="11">
        <f>IF(G29&gt;0,G29-E29,"")</f>
        <v>0.10884259259259299</v>
      </c>
      <c r="I29" s="25"/>
      <c r="J29" s="22"/>
      <c r="K29" s="22"/>
      <c r="L29" s="26"/>
      <c r="M29" s="22"/>
    </row>
    <row r="30" spans="1:13" ht="12.75">
      <c r="A30" s="9">
        <v>85</v>
      </c>
      <c r="B30" s="10" t="s">
        <v>87</v>
      </c>
      <c r="C30" s="10" t="s">
        <v>88</v>
      </c>
      <c r="D30" s="9"/>
      <c r="E30" s="11">
        <v>0.500185185185185</v>
      </c>
      <c r="F30" s="11"/>
      <c r="G30" s="11">
        <v>0.609027777777778</v>
      </c>
      <c r="H30" s="11">
        <f>IF(G30&gt;0,G30-E30,"")</f>
        <v>0.10884259259259299</v>
      </c>
      <c r="I30" s="25"/>
      <c r="J30" s="22"/>
      <c r="K30" s="22"/>
      <c r="L30" s="26"/>
      <c r="M30" s="22"/>
    </row>
    <row r="31" spans="1:13" ht="12.75">
      <c r="A31" s="14">
        <v>84</v>
      </c>
      <c r="B31" s="15" t="s">
        <v>89</v>
      </c>
      <c r="C31" s="15" t="s">
        <v>90</v>
      </c>
      <c r="D31" s="14" t="s">
        <v>30</v>
      </c>
      <c r="E31" s="16">
        <v>0.459027777777778</v>
      </c>
      <c r="F31" s="16"/>
      <c r="G31" s="16">
        <v>0.578472222222222</v>
      </c>
      <c r="H31" s="11">
        <f>IF(G31&gt;0,G31-E31,"")</f>
        <v>0.11944444444444408</v>
      </c>
      <c r="I31" s="25"/>
      <c r="J31" s="22"/>
      <c r="K31" s="22"/>
      <c r="L31" s="26"/>
      <c r="M31" s="22"/>
    </row>
  </sheetData>
  <sheetProtection/>
  <printOptions/>
  <pageMargins left="0.39375" right="0.39375" top="1.025" bottom="1.025" header="0.7875" footer="0.7875"/>
  <pageSetup firstPageNumber="1" useFirstPageNumber="1" horizontalDpi="300" verticalDpi="300" orientation="landscape" paperSize="9"/>
  <headerFooter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180" workbookViewId="0" topLeftCell="A1">
      <selection activeCell="A1" sqref="A1"/>
    </sheetView>
  </sheetViews>
  <sheetFormatPr defaultColWidth="8.8515625" defaultRowHeight="12.75"/>
  <cols>
    <col min="1" max="1" width="15.28125" style="0" customWidth="1"/>
    <col min="2" max="5" width="14.8515625" style="3" customWidth="1"/>
  </cols>
  <sheetData>
    <row r="1" spans="3:5" ht="12.75">
      <c r="C1" s="2" t="s">
        <v>91</v>
      </c>
      <c r="D1" s="2"/>
      <c r="E1" s="27" t="s">
        <v>92</v>
      </c>
    </row>
    <row r="2" spans="2:5" ht="12.75">
      <c r="B2" s="3" t="s">
        <v>93</v>
      </c>
      <c r="C2" s="27">
        <v>0.00347222222222222</v>
      </c>
      <c r="D2" s="27">
        <v>0.00486111111111111</v>
      </c>
      <c r="E2" s="27">
        <v>0.0068287037037037</v>
      </c>
    </row>
    <row r="3" spans="1:5" ht="12.75">
      <c r="A3" t="s">
        <v>94</v>
      </c>
      <c r="B3" s="3">
        <v>0</v>
      </c>
      <c r="C3" s="28">
        <v>0.5</v>
      </c>
      <c r="D3" s="28">
        <v>0.458333333333333</v>
      </c>
      <c r="E3" s="28">
        <v>0.5</v>
      </c>
    </row>
    <row r="4" spans="2:5" ht="12.75">
      <c r="B4" s="3">
        <v>1</v>
      </c>
      <c r="C4" s="29">
        <f aca="true" t="shared" si="0" ref="C4:E23">C$3+$B4*C$2</f>
        <v>0.5034722222222222</v>
      </c>
      <c r="D4" s="29">
        <f t="shared" si="0"/>
        <v>0.4631944444444441</v>
      </c>
      <c r="E4" s="29">
        <f t="shared" si="0"/>
        <v>0.5068287037037037</v>
      </c>
    </row>
    <row r="5" spans="2:5" ht="12.75">
      <c r="B5" s="3">
        <v>2</v>
      </c>
      <c r="C5" s="29">
        <f t="shared" si="0"/>
        <v>0.5069444444444444</v>
      </c>
      <c r="D5" s="29">
        <f t="shared" si="0"/>
        <v>0.4680555555555552</v>
      </c>
      <c r="E5" s="29">
        <f t="shared" si="0"/>
        <v>0.5136574074074074</v>
      </c>
    </row>
    <row r="6" spans="1:5" ht="12.75">
      <c r="A6" t="s">
        <v>95</v>
      </c>
      <c r="B6" s="3">
        <v>3</v>
      </c>
      <c r="C6" s="29">
        <f t="shared" si="0"/>
        <v>0.5104166666666666</v>
      </c>
      <c r="D6" s="29">
        <f t="shared" si="0"/>
        <v>0.4729166666666663</v>
      </c>
      <c r="E6" s="29">
        <f t="shared" si="0"/>
        <v>0.5204861111111111</v>
      </c>
    </row>
    <row r="7" spans="2:5" ht="12.75">
      <c r="B7" s="3">
        <v>4</v>
      </c>
      <c r="C7" s="29">
        <f t="shared" si="0"/>
        <v>0.5138888888888888</v>
      </c>
      <c r="D7" s="29">
        <f t="shared" si="0"/>
        <v>0.4777777777777774</v>
      </c>
      <c r="E7" s="29">
        <f t="shared" si="0"/>
        <v>0.5273148148148148</v>
      </c>
    </row>
    <row r="8" spans="2:5" ht="12.75">
      <c r="B8" s="3">
        <v>5</v>
      </c>
      <c r="C8" s="29">
        <f t="shared" si="0"/>
        <v>0.517361111111111</v>
      </c>
      <c r="D8" s="29">
        <f t="shared" si="0"/>
        <v>0.4826388888888885</v>
      </c>
      <c r="E8" s="29">
        <f t="shared" si="0"/>
        <v>0.5341435185185185</v>
      </c>
    </row>
    <row r="9" spans="2:5" ht="12.75">
      <c r="B9" s="3">
        <v>6</v>
      </c>
      <c r="C9" s="29">
        <f t="shared" si="0"/>
        <v>0.5208333333333334</v>
      </c>
      <c r="D9" s="29">
        <f t="shared" si="0"/>
        <v>0.48749999999999966</v>
      </c>
      <c r="E9" s="29">
        <f t="shared" si="0"/>
        <v>0.5409722222222222</v>
      </c>
    </row>
    <row r="10" spans="1:5" ht="12.75">
      <c r="A10" s="30" t="s">
        <v>96</v>
      </c>
      <c r="B10" s="31">
        <v>6.9</v>
      </c>
      <c r="C10" s="32">
        <f t="shared" si="0"/>
        <v>0.5239583333333333</v>
      </c>
      <c r="D10" s="33">
        <f t="shared" si="0"/>
        <v>0.4918749999999996</v>
      </c>
      <c r="E10" s="34">
        <f t="shared" si="0"/>
        <v>0.5471180555555555</v>
      </c>
    </row>
    <row r="11" spans="2:5" ht="12.75">
      <c r="B11" s="4">
        <v>7</v>
      </c>
      <c r="C11" s="29">
        <f t="shared" si="0"/>
        <v>0.5243055555555556</v>
      </c>
      <c r="D11" s="29">
        <f t="shared" si="0"/>
        <v>0.49236111111111075</v>
      </c>
      <c r="E11" s="29">
        <f t="shared" si="0"/>
        <v>0.5478009259259259</v>
      </c>
    </row>
    <row r="12" spans="2:5" ht="12.75">
      <c r="B12" s="3">
        <v>8</v>
      </c>
      <c r="C12" s="29">
        <f t="shared" si="0"/>
        <v>0.5277777777777778</v>
      </c>
      <c r="D12" s="29">
        <f t="shared" si="0"/>
        <v>0.49722222222222184</v>
      </c>
      <c r="E12" s="29">
        <f t="shared" si="0"/>
        <v>0.5546296296296296</v>
      </c>
    </row>
    <row r="13" spans="2:5" ht="12.75">
      <c r="B13" s="3">
        <v>9</v>
      </c>
      <c r="C13" s="29">
        <f t="shared" si="0"/>
        <v>0.53125</v>
      </c>
      <c r="D13" s="29">
        <f t="shared" si="0"/>
        <v>0.502083333333333</v>
      </c>
      <c r="E13" s="29">
        <f t="shared" si="0"/>
        <v>0.5614583333333333</v>
      </c>
    </row>
    <row r="14" spans="2:5" ht="12.75">
      <c r="B14" s="3">
        <v>10</v>
      </c>
      <c r="C14" s="29">
        <f t="shared" si="0"/>
        <v>0.5347222222222222</v>
      </c>
      <c r="D14" s="29">
        <f t="shared" si="0"/>
        <v>0.5069444444444441</v>
      </c>
      <c r="E14" s="29">
        <f t="shared" si="0"/>
        <v>0.568287037037037</v>
      </c>
    </row>
    <row r="15" spans="2:5" ht="12.75">
      <c r="B15" s="3">
        <v>11</v>
      </c>
      <c r="C15" s="29">
        <f t="shared" si="0"/>
        <v>0.5381944444444444</v>
      </c>
      <c r="D15" s="29">
        <f t="shared" si="0"/>
        <v>0.5118055555555552</v>
      </c>
      <c r="E15" s="29">
        <f t="shared" si="0"/>
        <v>0.5751157407407407</v>
      </c>
    </row>
    <row r="16" spans="2:5" ht="12.75">
      <c r="B16" s="3">
        <v>12</v>
      </c>
      <c r="C16" s="29">
        <f t="shared" si="0"/>
        <v>0.5416666666666666</v>
      </c>
      <c r="D16" s="29">
        <f t="shared" si="0"/>
        <v>0.5166666666666663</v>
      </c>
      <c r="E16" s="29">
        <f t="shared" si="0"/>
        <v>0.5819444444444444</v>
      </c>
    </row>
    <row r="17" spans="2:5" ht="12.75">
      <c r="B17" s="3">
        <v>13</v>
      </c>
      <c r="C17" s="29">
        <f t="shared" si="0"/>
        <v>0.5451388888888888</v>
      </c>
      <c r="D17" s="29">
        <f t="shared" si="0"/>
        <v>0.5215277777777774</v>
      </c>
      <c r="E17" s="29">
        <f t="shared" si="0"/>
        <v>0.5887731481481481</v>
      </c>
    </row>
    <row r="18" spans="2:5" ht="12.75">
      <c r="B18" s="3">
        <v>14</v>
      </c>
      <c r="C18" s="29">
        <f t="shared" si="0"/>
        <v>0.548611111111111</v>
      </c>
      <c r="D18" s="29">
        <f t="shared" si="0"/>
        <v>0.5263888888888886</v>
      </c>
      <c r="E18" s="29">
        <f t="shared" si="0"/>
        <v>0.5956018518518518</v>
      </c>
    </row>
    <row r="19" spans="2:5" ht="12.75">
      <c r="B19" s="35">
        <v>15</v>
      </c>
      <c r="C19" s="29">
        <f t="shared" si="0"/>
        <v>0.5520833333333333</v>
      </c>
      <c r="D19" s="29">
        <f t="shared" si="0"/>
        <v>0.5312499999999997</v>
      </c>
      <c r="E19" s="29">
        <f t="shared" si="0"/>
        <v>0.6024305555555555</v>
      </c>
    </row>
    <row r="20" spans="1:5" ht="12.75">
      <c r="A20" s="30" t="s">
        <v>97</v>
      </c>
      <c r="B20" s="36">
        <v>15.5</v>
      </c>
      <c r="C20" s="32">
        <f t="shared" si="0"/>
        <v>0.5538194444444444</v>
      </c>
      <c r="D20" s="33">
        <f t="shared" si="0"/>
        <v>0.5336805555555552</v>
      </c>
      <c r="E20" s="34">
        <f t="shared" si="0"/>
        <v>0.6058449074074074</v>
      </c>
    </row>
    <row r="21" spans="2:5" ht="12.75">
      <c r="B21" s="3">
        <v>16</v>
      </c>
      <c r="C21" s="29">
        <f t="shared" si="0"/>
        <v>0.5555555555555555</v>
      </c>
      <c r="D21" s="29">
        <f t="shared" si="0"/>
        <v>0.5361111111111108</v>
      </c>
      <c r="E21" s="29">
        <f t="shared" si="0"/>
        <v>0.6092592592592592</v>
      </c>
    </row>
    <row r="22" spans="2:5" ht="12.75">
      <c r="B22" s="3">
        <v>17</v>
      </c>
      <c r="C22" s="29">
        <f t="shared" si="0"/>
        <v>0.5590277777777777</v>
      </c>
      <c r="D22" s="29">
        <f t="shared" si="0"/>
        <v>0.5409722222222219</v>
      </c>
      <c r="E22" s="29">
        <f t="shared" si="0"/>
        <v>0.6160879629629629</v>
      </c>
    </row>
    <row r="23" spans="2:5" ht="12.75">
      <c r="B23" s="3">
        <v>18</v>
      </c>
      <c r="C23" s="29">
        <f t="shared" si="0"/>
        <v>0.5625</v>
      </c>
      <c r="D23" s="29">
        <f t="shared" si="0"/>
        <v>0.545833333333333</v>
      </c>
      <c r="E23" s="29">
        <f t="shared" si="0"/>
        <v>0.6229166666666666</v>
      </c>
    </row>
    <row r="24" spans="1:5" ht="12.75">
      <c r="A24" t="s">
        <v>98</v>
      </c>
      <c r="B24" s="35">
        <v>19</v>
      </c>
      <c r="C24" s="37">
        <f aca="true" t="shared" si="1" ref="C24:E43">C$3+$B24*C$2</f>
        <v>0.5659722222222222</v>
      </c>
      <c r="D24" s="37">
        <f t="shared" si="1"/>
        <v>0.550694444444444</v>
      </c>
      <c r="E24" s="37">
        <f t="shared" si="1"/>
        <v>0.6297453703703703</v>
      </c>
    </row>
    <row r="25" spans="2:5" ht="12.75">
      <c r="B25" s="3">
        <v>20</v>
      </c>
      <c r="C25" s="29">
        <f t="shared" si="1"/>
        <v>0.5694444444444444</v>
      </c>
      <c r="D25" s="29">
        <f t="shared" si="1"/>
        <v>0.5555555555555551</v>
      </c>
      <c r="E25" s="29">
        <f t="shared" si="1"/>
        <v>0.636574074074074</v>
      </c>
    </row>
    <row r="26" spans="2:5" ht="12.75">
      <c r="B26" s="35">
        <v>21</v>
      </c>
      <c r="C26" s="29">
        <f t="shared" si="1"/>
        <v>0.5729166666666666</v>
      </c>
      <c r="D26" s="29">
        <f t="shared" si="1"/>
        <v>0.5604166666666663</v>
      </c>
      <c r="E26" s="29">
        <f t="shared" si="1"/>
        <v>0.6434027777777777</v>
      </c>
    </row>
    <row r="27" spans="1:5" ht="12.75">
      <c r="A27" s="30" t="s">
        <v>99</v>
      </c>
      <c r="B27" s="36">
        <v>21.1</v>
      </c>
      <c r="C27" s="38">
        <f t="shared" si="1"/>
        <v>0.5732638888888888</v>
      </c>
      <c r="D27" s="39">
        <f t="shared" si="1"/>
        <v>0.5609027777777774</v>
      </c>
      <c r="E27" s="40">
        <f t="shared" si="1"/>
        <v>0.6440856481481481</v>
      </c>
    </row>
    <row r="28" spans="2:5" ht="12.75">
      <c r="B28" s="3">
        <v>22</v>
      </c>
      <c r="C28" s="29">
        <f t="shared" si="1"/>
        <v>0.5763888888888888</v>
      </c>
      <c r="D28" s="29">
        <f t="shared" si="1"/>
        <v>0.5652777777777774</v>
      </c>
      <c r="E28" s="29">
        <f t="shared" si="1"/>
        <v>0.6502314814814814</v>
      </c>
    </row>
    <row r="29" spans="2:5" ht="12.75">
      <c r="B29" s="3">
        <v>23</v>
      </c>
      <c r="C29" s="29">
        <f t="shared" si="1"/>
        <v>0.579861111111111</v>
      </c>
      <c r="D29" s="29">
        <f t="shared" si="1"/>
        <v>0.5701388888888885</v>
      </c>
      <c r="E29" s="29">
        <f t="shared" si="1"/>
        <v>0.657060185185185</v>
      </c>
    </row>
    <row r="30" spans="2:5" ht="12.75">
      <c r="B30" s="3">
        <v>24</v>
      </c>
      <c r="C30" s="29">
        <f t="shared" si="1"/>
        <v>0.5833333333333333</v>
      </c>
      <c r="D30" s="29">
        <f t="shared" si="1"/>
        <v>0.5749999999999996</v>
      </c>
      <c r="E30" s="29">
        <f t="shared" si="1"/>
        <v>0.6638888888888888</v>
      </c>
    </row>
    <row r="31" spans="2:5" ht="12.75">
      <c r="B31" s="3">
        <v>25</v>
      </c>
      <c r="C31" s="29">
        <f t="shared" si="1"/>
        <v>0.5868055555555555</v>
      </c>
      <c r="D31" s="29">
        <f t="shared" si="1"/>
        <v>0.5798611111111107</v>
      </c>
      <c r="E31" s="29">
        <f t="shared" si="1"/>
        <v>0.6707175925925926</v>
      </c>
    </row>
    <row r="32" spans="2:5" ht="12.75">
      <c r="B32" s="3">
        <v>26</v>
      </c>
      <c r="C32" s="29">
        <f t="shared" si="1"/>
        <v>0.5902777777777777</v>
      </c>
      <c r="D32" s="29">
        <f t="shared" si="1"/>
        <v>0.5847222222222218</v>
      </c>
      <c r="E32" s="29">
        <f t="shared" si="1"/>
        <v>0.6775462962962961</v>
      </c>
    </row>
    <row r="33" spans="2:5" ht="12.75">
      <c r="B33" s="3">
        <v>27</v>
      </c>
      <c r="C33" s="29">
        <f t="shared" si="1"/>
        <v>0.5937499999999999</v>
      </c>
      <c r="D33" s="29">
        <f t="shared" si="1"/>
        <v>0.5895833333333329</v>
      </c>
      <c r="E33" s="29">
        <f t="shared" si="1"/>
        <v>0.684375</v>
      </c>
    </row>
    <row r="34" spans="1:5" ht="12.75">
      <c r="A34" s="30" t="s">
        <v>100</v>
      </c>
      <c r="B34" s="36">
        <v>28</v>
      </c>
      <c r="C34" s="32">
        <f t="shared" si="1"/>
        <v>0.5972222222222221</v>
      </c>
      <c r="D34" s="33">
        <f t="shared" si="1"/>
        <v>0.5944444444444441</v>
      </c>
      <c r="E34" s="34">
        <f t="shared" si="1"/>
        <v>0.6912037037037035</v>
      </c>
    </row>
    <row r="35" spans="2:5" ht="12.75">
      <c r="B35" s="3">
        <v>29</v>
      </c>
      <c r="C35" s="29">
        <f t="shared" si="1"/>
        <v>0.6006944444444444</v>
      </c>
      <c r="D35" s="29">
        <f t="shared" si="1"/>
        <v>0.5993055555555552</v>
      </c>
      <c r="E35" s="29">
        <f t="shared" si="1"/>
        <v>0.6980324074074074</v>
      </c>
    </row>
    <row r="36" spans="2:5" ht="12.75">
      <c r="B36" s="3">
        <v>30</v>
      </c>
      <c r="C36" s="29">
        <f t="shared" si="1"/>
        <v>0.6041666666666666</v>
      </c>
      <c r="D36" s="29">
        <f t="shared" si="1"/>
        <v>0.6041666666666663</v>
      </c>
      <c r="E36" s="29">
        <f t="shared" si="1"/>
        <v>0.7048611111111109</v>
      </c>
    </row>
    <row r="37" spans="2:5" ht="12.75">
      <c r="B37" s="3">
        <v>31</v>
      </c>
      <c r="C37" s="29">
        <f t="shared" si="1"/>
        <v>0.6076388888888888</v>
      </c>
      <c r="D37" s="29">
        <f t="shared" si="1"/>
        <v>0.6090277777777774</v>
      </c>
      <c r="E37" s="29">
        <f t="shared" si="1"/>
        <v>0.7116898148148147</v>
      </c>
    </row>
    <row r="38" spans="2:5" ht="12.75">
      <c r="B38" s="3">
        <v>32</v>
      </c>
      <c r="C38" s="29">
        <f t="shared" si="1"/>
        <v>0.611111111111111</v>
      </c>
      <c r="D38" s="29">
        <f t="shared" si="1"/>
        <v>0.6138888888888885</v>
      </c>
      <c r="E38" s="29">
        <f t="shared" si="1"/>
        <v>0.7185185185185183</v>
      </c>
    </row>
    <row r="39" spans="2:5" ht="12.75">
      <c r="B39" s="3">
        <v>33</v>
      </c>
      <c r="C39" s="29">
        <f t="shared" si="1"/>
        <v>0.6145833333333333</v>
      </c>
      <c r="D39" s="29">
        <f t="shared" si="1"/>
        <v>0.6187499999999997</v>
      </c>
      <c r="E39" s="29">
        <f t="shared" si="1"/>
        <v>0.7253472222222221</v>
      </c>
    </row>
    <row r="40" spans="2:5" ht="12.75">
      <c r="B40" s="3">
        <v>34</v>
      </c>
      <c r="C40" s="29">
        <f t="shared" si="1"/>
        <v>0.6180555555555555</v>
      </c>
      <c r="D40" s="29">
        <f t="shared" si="1"/>
        <v>0.6236111111111107</v>
      </c>
      <c r="E40" s="29">
        <f t="shared" si="1"/>
        <v>0.7321759259259257</v>
      </c>
    </row>
    <row r="41" spans="2:5" ht="12.75">
      <c r="B41" s="3">
        <v>35</v>
      </c>
      <c r="C41" s="29">
        <f t="shared" si="1"/>
        <v>0.6215277777777777</v>
      </c>
      <c r="D41" s="29">
        <f t="shared" si="1"/>
        <v>0.6284722222222219</v>
      </c>
      <c r="E41" s="29">
        <f t="shared" si="1"/>
        <v>0.7390046296296295</v>
      </c>
    </row>
    <row r="42" spans="2:5" ht="12.75">
      <c r="B42" s="35">
        <v>36</v>
      </c>
      <c r="C42" s="29">
        <f t="shared" si="1"/>
        <v>0.6249999999999999</v>
      </c>
      <c r="D42" s="29">
        <f t="shared" si="1"/>
        <v>0.633333333333333</v>
      </c>
      <c r="E42" s="29">
        <f t="shared" si="1"/>
        <v>0.7458333333333331</v>
      </c>
    </row>
    <row r="43" spans="1:5" ht="12.75">
      <c r="A43" s="30" t="s">
        <v>101</v>
      </c>
      <c r="B43" s="36">
        <v>36.6</v>
      </c>
      <c r="C43" s="33">
        <f t="shared" si="1"/>
        <v>0.6270833333333332</v>
      </c>
      <c r="D43" s="32">
        <f t="shared" si="1"/>
        <v>0.6362499999999996</v>
      </c>
      <c r="E43" s="34">
        <f t="shared" si="1"/>
        <v>0.7499305555555554</v>
      </c>
    </row>
    <row r="44" spans="2:5" ht="12.75">
      <c r="B44" s="3">
        <v>37</v>
      </c>
      <c r="C44" s="29">
        <f aca="true" t="shared" si="2" ref="C44:E50">C$3+$B44*C$2</f>
        <v>0.6284722222222221</v>
      </c>
      <c r="D44" s="29">
        <f t="shared" si="2"/>
        <v>0.6381944444444441</v>
      </c>
      <c r="E44" s="29">
        <f t="shared" si="2"/>
        <v>0.7526620370370369</v>
      </c>
    </row>
    <row r="45" spans="2:5" ht="12.75">
      <c r="B45" s="3">
        <v>38</v>
      </c>
      <c r="C45" s="29">
        <f t="shared" si="2"/>
        <v>0.6319444444444444</v>
      </c>
      <c r="D45" s="29">
        <f t="shared" si="2"/>
        <v>0.6430555555555552</v>
      </c>
      <c r="E45" s="29">
        <f t="shared" si="2"/>
        <v>0.7594907407407405</v>
      </c>
    </row>
    <row r="46" spans="2:5" ht="12.75">
      <c r="B46" s="3">
        <v>39</v>
      </c>
      <c r="C46" s="29">
        <f t="shared" si="2"/>
        <v>0.6354166666666665</v>
      </c>
      <c r="D46" s="29">
        <f t="shared" si="2"/>
        <v>0.6479166666666663</v>
      </c>
      <c r="E46" s="29">
        <f t="shared" si="2"/>
        <v>0.7663194444444443</v>
      </c>
    </row>
    <row r="47" spans="1:5" ht="12.75">
      <c r="A47" t="s">
        <v>98</v>
      </c>
      <c r="B47" s="3">
        <v>40</v>
      </c>
      <c r="C47" s="29">
        <f t="shared" si="2"/>
        <v>0.6388888888888888</v>
      </c>
      <c r="D47" s="29">
        <f t="shared" si="2"/>
        <v>0.6527777777777775</v>
      </c>
      <c r="E47" s="29">
        <f t="shared" si="2"/>
        <v>0.7731481481481479</v>
      </c>
    </row>
    <row r="48" spans="2:5" ht="12.75">
      <c r="B48" s="3">
        <v>41</v>
      </c>
      <c r="C48" s="29">
        <f t="shared" si="2"/>
        <v>0.642361111111111</v>
      </c>
      <c r="D48" s="29">
        <f t="shared" si="2"/>
        <v>0.6576388888888884</v>
      </c>
      <c r="E48" s="29">
        <f t="shared" si="2"/>
        <v>0.7799768518518517</v>
      </c>
    </row>
    <row r="49" spans="2:5" ht="12.75">
      <c r="B49" s="3">
        <v>42</v>
      </c>
      <c r="C49" s="29">
        <f t="shared" si="2"/>
        <v>0.6458333333333333</v>
      </c>
      <c r="D49" s="29">
        <f t="shared" si="2"/>
        <v>0.6624999999999996</v>
      </c>
      <c r="E49" s="29">
        <f t="shared" si="2"/>
        <v>0.7868055555555553</v>
      </c>
    </row>
    <row r="50" spans="1:5" ht="12.75">
      <c r="A50" s="30" t="s">
        <v>102</v>
      </c>
      <c r="B50" s="31">
        <v>42.195</v>
      </c>
      <c r="C50" s="39">
        <f t="shared" si="2"/>
        <v>0.6465104166666665</v>
      </c>
      <c r="D50" s="38">
        <f t="shared" si="2"/>
        <v>0.6634479166666662</v>
      </c>
      <c r="E50" s="40">
        <f t="shared" si="2"/>
        <v>0.7881371527777776</v>
      </c>
    </row>
  </sheetData>
  <sheetProtection/>
  <mergeCells count="1">
    <mergeCell ref="C1:D1"/>
  </mergeCells>
  <printOptions/>
  <pageMargins left="0.39375" right="0.39375" top="1.025" bottom="1.025" header="0.7875" footer="0.7875"/>
  <pageSetup horizontalDpi="300" verticalDpi="300" orientation="landscape" paperSize="9"/>
  <headerFooter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180" workbookViewId="0" topLeftCell="A1">
      <selection activeCell="F1" sqref="F1"/>
    </sheetView>
  </sheetViews>
  <sheetFormatPr defaultColWidth="8.8515625" defaultRowHeight="12.75"/>
  <cols>
    <col min="1" max="1" width="8.7109375" style="41" customWidth="1"/>
    <col min="2" max="2" width="91.140625" style="42" customWidth="1"/>
    <col min="3" max="3" width="9.7109375" style="41" customWidth="1"/>
    <col min="4" max="4" width="7.57421875" style="41" customWidth="1"/>
    <col min="5" max="5" width="10.28125" style="41" customWidth="1"/>
    <col min="6" max="16384" width="11.57421875" style="43" customWidth="1"/>
  </cols>
  <sheetData>
    <row r="1" spans="1:5" s="41" customFormat="1" ht="19.5" customHeight="1">
      <c r="A1" s="44" t="s">
        <v>103</v>
      </c>
      <c r="B1" s="45" t="s">
        <v>104</v>
      </c>
      <c r="C1" s="41" t="s">
        <v>105</v>
      </c>
      <c r="D1" s="1" t="s">
        <v>106</v>
      </c>
      <c r="E1" s="1"/>
    </row>
    <row r="2" spans="1:3" ht="19.5" customHeight="1">
      <c r="A2" s="44">
        <v>43778</v>
      </c>
      <c r="C2" s="46"/>
    </row>
    <row r="3" spans="2:5" ht="19.5" customHeight="1">
      <c r="B3" s="43" t="s">
        <v>107</v>
      </c>
      <c r="C3" s="46">
        <v>0.166666666666667</v>
      </c>
      <c r="D3" s="41" t="s">
        <v>24</v>
      </c>
      <c r="E3" s="41" t="s">
        <v>108</v>
      </c>
    </row>
    <row r="4" spans="1:3" ht="19.5" customHeight="1">
      <c r="A4" s="44">
        <v>43779</v>
      </c>
      <c r="C4" s="46"/>
    </row>
    <row r="5" spans="1:5" ht="19.5" customHeight="1">
      <c r="A5" s="44" t="s">
        <v>109</v>
      </c>
      <c r="B5" s="42" t="s">
        <v>110</v>
      </c>
      <c r="C5" s="46">
        <v>0.0625</v>
      </c>
      <c r="D5" s="41" t="s">
        <v>111</v>
      </c>
      <c r="E5" s="41" t="s">
        <v>112</v>
      </c>
    </row>
    <row r="6" spans="1:5" ht="19.5" customHeight="1">
      <c r="A6" s="44" t="s">
        <v>109</v>
      </c>
      <c r="B6" s="42" t="s">
        <v>113</v>
      </c>
      <c r="C6" s="46">
        <v>0.0416666666666667</v>
      </c>
      <c r="D6" s="41" t="s">
        <v>24</v>
      </c>
      <c r="E6" s="41" t="s">
        <v>114</v>
      </c>
    </row>
    <row r="7" spans="1:4" ht="28.5" customHeight="1">
      <c r="A7" s="41" t="s">
        <v>115</v>
      </c>
      <c r="B7" s="42" t="s">
        <v>116</v>
      </c>
      <c r="C7" s="46"/>
      <c r="D7" s="41" t="s">
        <v>117</v>
      </c>
    </row>
    <row r="8" spans="1:4" ht="19.5" customHeight="1">
      <c r="A8" s="41" t="s">
        <v>115</v>
      </c>
      <c r="B8" s="42" t="s">
        <v>118</v>
      </c>
      <c r="C8" s="46">
        <v>0.0208333333333333</v>
      </c>
      <c r="D8" s="47" t="s">
        <v>119</v>
      </c>
    </row>
    <row r="9" spans="1:4" ht="19.5" customHeight="1">
      <c r="A9" s="47">
        <v>0.451388888888889</v>
      </c>
      <c r="B9" s="42" t="s">
        <v>120</v>
      </c>
      <c r="C9" s="46">
        <v>0.00694444444444444</v>
      </c>
      <c r="D9" s="47" t="s">
        <v>119</v>
      </c>
    </row>
    <row r="10" spans="1:4" ht="19.5" customHeight="1">
      <c r="A10" s="47">
        <v>0.458333333333333</v>
      </c>
      <c r="B10" s="42" t="s">
        <v>3</v>
      </c>
      <c r="C10" s="46">
        <v>0.00347222222222222</v>
      </c>
      <c r="D10" s="41" t="s">
        <v>24</v>
      </c>
    </row>
    <row r="11" spans="1:5" ht="19.5" customHeight="1">
      <c r="A11" s="47">
        <v>0.458333333333333</v>
      </c>
      <c r="B11" s="42" t="s">
        <v>121</v>
      </c>
      <c r="C11" s="46">
        <v>0.333333333333333</v>
      </c>
      <c r="D11" s="41" t="s">
        <v>111</v>
      </c>
      <c r="E11" s="41" t="s">
        <v>108</v>
      </c>
    </row>
    <row r="12" spans="1:4" ht="19.5" customHeight="1">
      <c r="A12" s="47">
        <v>0.465277777777778</v>
      </c>
      <c r="B12" s="42" t="s">
        <v>118</v>
      </c>
      <c r="C12" s="46">
        <v>0.0416666666666667</v>
      </c>
      <c r="D12" s="47" t="s">
        <v>119</v>
      </c>
    </row>
    <row r="13" spans="1:4" ht="19.5" customHeight="1">
      <c r="A13" s="47">
        <v>0.493055555555556</v>
      </c>
      <c r="B13" s="42" t="s">
        <v>122</v>
      </c>
      <c r="C13" s="46">
        <v>0.00694444444444444</v>
      </c>
      <c r="D13" s="47" t="s">
        <v>119</v>
      </c>
    </row>
    <row r="14" spans="1:8" ht="19.5" customHeight="1">
      <c r="A14" s="47">
        <v>0.5</v>
      </c>
      <c r="B14" s="42" t="s">
        <v>94</v>
      </c>
      <c r="C14" s="46"/>
      <c r="D14" s="41" t="s">
        <v>123</v>
      </c>
      <c r="H14" s="43" t="s">
        <v>124</v>
      </c>
    </row>
    <row r="15" spans="1:5" ht="19.5" customHeight="1">
      <c r="A15" s="47">
        <v>0.489583333333333</v>
      </c>
      <c r="B15" s="42" t="s">
        <v>125</v>
      </c>
      <c r="C15" s="46">
        <v>0.125</v>
      </c>
      <c r="D15" s="41" t="s">
        <v>126</v>
      </c>
      <c r="E15" s="41" t="s">
        <v>127</v>
      </c>
    </row>
    <row r="16" spans="1:5" ht="19.5" customHeight="1">
      <c r="A16" s="47">
        <v>0.614583333333333</v>
      </c>
      <c r="B16" s="42" t="s">
        <v>128</v>
      </c>
      <c r="C16" s="46">
        <v>0.125</v>
      </c>
      <c r="D16" s="41" t="s">
        <v>129</v>
      </c>
      <c r="E16" s="41" t="s">
        <v>112</v>
      </c>
    </row>
    <row r="17" spans="1:5" ht="19.5" customHeight="1">
      <c r="A17" s="47">
        <v>0.53125</v>
      </c>
      <c r="B17" s="42" t="s">
        <v>130</v>
      </c>
      <c r="C17" s="46">
        <v>0.125</v>
      </c>
      <c r="D17" s="41" t="s">
        <v>119</v>
      </c>
      <c r="E17" s="41" t="s">
        <v>131</v>
      </c>
    </row>
    <row r="18" spans="1:5" ht="19.5" customHeight="1">
      <c r="A18" s="47">
        <v>0.635416666666667</v>
      </c>
      <c r="B18" s="42" t="s">
        <v>132</v>
      </c>
      <c r="C18" s="46">
        <v>0.125</v>
      </c>
      <c r="D18" s="41" t="s">
        <v>133</v>
      </c>
      <c r="E18" s="41" t="s">
        <v>114</v>
      </c>
    </row>
    <row r="19" spans="1:5" ht="19.5" customHeight="1">
      <c r="A19" s="47">
        <v>0.625</v>
      </c>
      <c r="B19" s="42" t="s">
        <v>134</v>
      </c>
      <c r="C19" s="46">
        <v>0.166666666666667</v>
      </c>
      <c r="D19" s="41" t="s">
        <v>108</v>
      </c>
      <c r="E19" s="41" t="s">
        <v>131</v>
      </c>
    </row>
    <row r="20" spans="1:4" ht="19.5" customHeight="1">
      <c r="A20" s="47">
        <v>0.625</v>
      </c>
      <c r="B20" s="42" t="s">
        <v>135</v>
      </c>
      <c r="C20" s="46"/>
      <c r="D20" s="41" t="s">
        <v>119</v>
      </c>
    </row>
    <row r="21" spans="1:4" ht="19.5" customHeight="1">
      <c r="A21" s="47">
        <v>0.833333333333333</v>
      </c>
      <c r="B21" s="42" t="s">
        <v>136</v>
      </c>
      <c r="C21" s="46"/>
      <c r="D21" s="41" t="s">
        <v>117</v>
      </c>
    </row>
    <row r="22" ht="19.5" customHeight="1">
      <c r="C22" s="46"/>
    </row>
    <row r="23" ht="19.5" customHeight="1">
      <c r="C23" s="47"/>
    </row>
    <row r="24" ht="19.5" customHeight="1">
      <c r="C24" s="47"/>
    </row>
    <row r="25" ht="19.5" customHeight="1">
      <c r="C25" s="47"/>
    </row>
    <row r="26" ht="19.5" customHeight="1">
      <c r="C26" s="47"/>
    </row>
    <row r="27" ht="19.5" customHeight="1">
      <c r="C27" s="47"/>
    </row>
    <row r="28" ht="19.5" customHeight="1">
      <c r="C28" s="47"/>
    </row>
    <row r="29" ht="19.5" customHeight="1">
      <c r="C29" s="47"/>
    </row>
    <row r="30" ht="19.5" customHeight="1">
      <c r="C30" s="47"/>
    </row>
    <row r="31" ht="19.5" customHeight="1">
      <c r="C31" s="47"/>
    </row>
    <row r="32" ht="19.5" customHeight="1">
      <c r="C32" s="47"/>
    </row>
  </sheetData>
  <sheetProtection/>
  <mergeCells count="1">
    <mergeCell ref="D1:E1"/>
  </mergeCells>
  <printOptions/>
  <pageMargins left="0.39375" right="0.39375" top="1.025" bottom="1.025" header="0.7875" footer="0.7875"/>
  <pageSetup horizontalDpi="300" verticalDpi="300" orientation="landscape" paperSize="9"/>
  <headerFooter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81"/>
  <sheetViews>
    <sheetView workbookViewId="0" topLeftCell="A1">
      <selection activeCell="A1" sqref="A1"/>
    </sheetView>
  </sheetViews>
  <sheetFormatPr defaultColWidth="8.8515625" defaultRowHeight="12.75"/>
  <sheetData>
    <row r="1" spans="2:6" ht="12.75">
      <c r="B1" t="s">
        <v>137</v>
      </c>
      <c r="C1" t="s">
        <v>138</v>
      </c>
      <c r="D1" t="s">
        <v>139</v>
      </c>
      <c r="E1" t="s">
        <v>140</v>
      </c>
      <c r="F1" t="s">
        <v>8</v>
      </c>
    </row>
    <row r="2" spans="1:7" ht="12.75">
      <c r="A2" t="s">
        <v>141</v>
      </c>
      <c r="B2" t="s">
        <v>142</v>
      </c>
      <c r="D2">
        <v>3</v>
      </c>
      <c r="E2" s="48">
        <v>1.59</v>
      </c>
      <c r="F2" s="48">
        <f aca="true" t="shared" si="0" ref="F2:F8">D2*E2</f>
        <v>4.7700000000000005</v>
      </c>
      <c r="G2">
        <f aca="true" t="shared" si="1" ref="G2:G8">D2*C2</f>
        <v>0</v>
      </c>
    </row>
    <row r="3" spans="2:7" ht="12.75">
      <c r="B3" t="s">
        <v>143</v>
      </c>
      <c r="C3">
        <v>400</v>
      </c>
      <c r="D3">
        <v>3</v>
      </c>
      <c r="E3" s="48">
        <v>0.39</v>
      </c>
      <c r="F3" s="48">
        <f t="shared" si="0"/>
        <v>1.17</v>
      </c>
      <c r="G3">
        <f t="shared" si="1"/>
        <v>1200</v>
      </c>
    </row>
    <row r="4" spans="2:7" ht="12.75">
      <c r="B4" t="s">
        <v>144</v>
      </c>
      <c r="C4">
        <v>500</v>
      </c>
      <c r="D4">
        <v>2</v>
      </c>
      <c r="E4" s="48">
        <v>1.19</v>
      </c>
      <c r="F4" s="48">
        <f t="shared" si="0"/>
        <v>2.38</v>
      </c>
      <c r="G4">
        <f t="shared" si="1"/>
        <v>1000</v>
      </c>
    </row>
    <row r="5" spans="2:7" ht="12.75">
      <c r="B5" t="s">
        <v>145</v>
      </c>
      <c r="C5">
        <v>350</v>
      </c>
      <c r="D5">
        <v>2</v>
      </c>
      <c r="E5" s="48">
        <v>1.59</v>
      </c>
      <c r="F5" s="48">
        <f t="shared" si="0"/>
        <v>3.18</v>
      </c>
      <c r="G5">
        <f t="shared" si="1"/>
        <v>700</v>
      </c>
    </row>
    <row r="6" spans="2:7" ht="12.75">
      <c r="B6" t="s">
        <v>146</v>
      </c>
      <c r="C6">
        <v>100</v>
      </c>
      <c r="D6">
        <v>3</v>
      </c>
      <c r="E6" s="48">
        <v>0.69</v>
      </c>
      <c r="F6" s="48">
        <f t="shared" si="0"/>
        <v>2.07</v>
      </c>
      <c r="G6">
        <f t="shared" si="1"/>
        <v>300</v>
      </c>
    </row>
    <row r="7" spans="2:7" ht="12.75">
      <c r="B7" t="s">
        <v>147</v>
      </c>
      <c r="C7">
        <v>200</v>
      </c>
      <c r="D7">
        <v>6</v>
      </c>
      <c r="E7" s="48">
        <v>1.49</v>
      </c>
      <c r="F7" s="48">
        <f t="shared" si="0"/>
        <v>8.94</v>
      </c>
      <c r="G7">
        <f t="shared" si="1"/>
        <v>1200</v>
      </c>
    </row>
    <row r="8" spans="2:7" ht="12.75">
      <c r="B8" t="s">
        <v>148</v>
      </c>
      <c r="C8">
        <v>400</v>
      </c>
      <c r="D8">
        <v>3</v>
      </c>
      <c r="E8" s="48">
        <v>0.99</v>
      </c>
      <c r="F8" s="48">
        <f t="shared" si="0"/>
        <v>2.9699999999999998</v>
      </c>
      <c r="G8">
        <f t="shared" si="1"/>
        <v>1200</v>
      </c>
    </row>
    <row r="9" ht="12.75">
      <c r="E9" s="48"/>
    </row>
    <row r="10" ht="12.75">
      <c r="E10" s="48"/>
    </row>
    <row r="11" ht="12.75">
      <c r="E11" s="48"/>
    </row>
    <row r="12" ht="12.75">
      <c r="E12" s="48"/>
    </row>
    <row r="13" ht="12.75">
      <c r="E13" s="48"/>
    </row>
    <row r="14" spans="1:5" ht="12.75">
      <c r="A14" t="s">
        <v>149</v>
      </c>
      <c r="B14" t="s">
        <v>150</v>
      </c>
      <c r="D14">
        <v>1</v>
      </c>
      <c r="E14" s="48">
        <v>9.99</v>
      </c>
    </row>
    <row r="15" spans="2:5" ht="12.75">
      <c r="B15" t="s">
        <v>151</v>
      </c>
      <c r="D15">
        <v>1</v>
      </c>
      <c r="E15" s="48"/>
    </row>
    <row r="16" ht="12.75">
      <c r="E16" s="48"/>
    </row>
    <row r="17" ht="12.75">
      <c r="E17" s="48"/>
    </row>
    <row r="18" spans="2:5" ht="12.75">
      <c r="B18" t="s">
        <v>152</v>
      </c>
      <c r="D18">
        <v>1</v>
      </c>
      <c r="E18" s="48">
        <v>100</v>
      </c>
    </row>
    <row r="19" ht="12.75">
      <c r="E19" s="48"/>
    </row>
    <row r="20" ht="12.75">
      <c r="E20" s="48"/>
    </row>
    <row r="21" ht="12.75">
      <c r="E21" s="48"/>
    </row>
    <row r="22" ht="12.75">
      <c r="E22" s="48"/>
    </row>
    <row r="23" ht="12.75">
      <c r="E23" s="48"/>
    </row>
    <row r="24" ht="12.75">
      <c r="E24" s="48"/>
    </row>
    <row r="25" ht="12.75">
      <c r="E25" s="48"/>
    </row>
    <row r="26" ht="12.75">
      <c r="E26" s="48"/>
    </row>
    <row r="27" ht="12.75">
      <c r="E27" s="48"/>
    </row>
    <row r="28" ht="12.75">
      <c r="E28" s="48"/>
    </row>
    <row r="29" ht="12.75">
      <c r="E29" s="48"/>
    </row>
    <row r="30" ht="12.75">
      <c r="E30" s="48"/>
    </row>
    <row r="31" ht="12.75">
      <c r="E31" s="48"/>
    </row>
    <row r="32" ht="12.75">
      <c r="E32" s="48"/>
    </row>
    <row r="33" ht="12.75">
      <c r="E33" s="48"/>
    </row>
    <row r="34" ht="12.75">
      <c r="E34" s="48"/>
    </row>
    <row r="35" ht="12.75">
      <c r="E35" s="48"/>
    </row>
    <row r="36" ht="12.75">
      <c r="E36" s="48"/>
    </row>
    <row r="37" ht="12.75">
      <c r="E37" s="48"/>
    </row>
    <row r="38" ht="12.75">
      <c r="E38" s="48"/>
    </row>
    <row r="39" ht="12.75">
      <c r="E39" s="48"/>
    </row>
    <row r="40" ht="12.75">
      <c r="E40" s="48"/>
    </row>
    <row r="41" ht="12.75">
      <c r="E41" s="48"/>
    </row>
    <row r="42" ht="12.75">
      <c r="E42" s="48"/>
    </row>
    <row r="43" ht="12.75">
      <c r="E43" s="48"/>
    </row>
    <row r="44" ht="12.75">
      <c r="E44" s="48"/>
    </row>
    <row r="45" ht="12.75">
      <c r="E45" s="48"/>
    </row>
    <row r="46" ht="12.75">
      <c r="E46" s="48"/>
    </row>
    <row r="47" ht="12.75">
      <c r="E47" s="48"/>
    </row>
    <row r="48" ht="12.75">
      <c r="E48" s="48"/>
    </row>
    <row r="49" ht="12.75">
      <c r="E49" s="48"/>
    </row>
    <row r="50" ht="12.75">
      <c r="E50" s="48"/>
    </row>
    <row r="51" ht="12.75">
      <c r="E51" s="48"/>
    </row>
    <row r="52" ht="12.75">
      <c r="E52" s="48"/>
    </row>
    <row r="53" ht="12.75">
      <c r="E53" s="48"/>
    </row>
    <row r="54" ht="12.75">
      <c r="E54" s="48"/>
    </row>
    <row r="55" ht="12.75">
      <c r="E55" s="48"/>
    </row>
    <row r="56" ht="12.75">
      <c r="E56" s="48"/>
    </row>
    <row r="57" ht="12.75">
      <c r="E57" s="48"/>
    </row>
    <row r="58" ht="12.75">
      <c r="E58" s="48"/>
    </row>
    <row r="59" ht="12.75">
      <c r="E59" s="48"/>
    </row>
    <row r="60" ht="12.75">
      <c r="E60" s="48"/>
    </row>
    <row r="61" ht="12.75">
      <c r="E61" s="48"/>
    </row>
    <row r="62" ht="12.75">
      <c r="E62" s="48"/>
    </row>
    <row r="63" ht="12.75">
      <c r="E63" s="48"/>
    </row>
    <row r="64" ht="12.75">
      <c r="E64" s="48"/>
    </row>
    <row r="65" ht="12.75">
      <c r="E65" s="48"/>
    </row>
    <row r="66" ht="12.75">
      <c r="E66" s="48"/>
    </row>
    <row r="67" ht="12.75">
      <c r="E67" s="48"/>
    </row>
    <row r="68" ht="12.75">
      <c r="E68" s="48"/>
    </row>
    <row r="69" ht="12.75">
      <c r="E69" s="48"/>
    </row>
    <row r="70" ht="12.75">
      <c r="E70" s="48"/>
    </row>
    <row r="71" ht="12.75">
      <c r="E71" s="48"/>
    </row>
    <row r="72" ht="12.75">
      <c r="E72" s="48"/>
    </row>
    <row r="73" ht="12.75">
      <c r="E73" s="48"/>
    </row>
    <row r="74" ht="12.75">
      <c r="E74" s="48"/>
    </row>
    <row r="75" ht="12.75">
      <c r="E75" s="48"/>
    </row>
    <row r="76" ht="12.75">
      <c r="E76" s="48"/>
    </row>
    <row r="77" ht="12.75">
      <c r="E77" s="48"/>
    </row>
    <row r="78" ht="12.75">
      <c r="E78" s="48"/>
    </row>
    <row r="79" ht="12.75">
      <c r="E79" s="48"/>
    </row>
    <row r="80" ht="12.75">
      <c r="E80" s="48"/>
    </row>
    <row r="81" ht="12.75">
      <c r="E81" s="48"/>
    </row>
  </sheetData>
  <sheetProtection/>
  <printOptions/>
  <pageMargins left="0.39375" right="0.39375" top="1.025" bottom="1.025" header="0.7875" footer="0.7875"/>
  <pageSetup horizontalDpi="300" verticalDpi="300" orientation="landscape" paperSize="9"/>
  <headerFooter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LibreOffice/6.2.7.1$Linux_X86_64 LibreOffice_project/20$Build-1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Weber</dc:creator>
  <cp:keywords/>
  <dc:description/>
  <cp:lastModifiedBy>Michael Weber</cp:lastModifiedBy>
  <cp:lastPrinted>2019-11-09T11:57:26Z</cp:lastPrinted>
  <dcterms:created xsi:type="dcterms:W3CDTF">2019-11-01T16:33:34Z</dcterms:created>
  <dcterms:modified xsi:type="dcterms:W3CDTF">2019-11-21T07:48:04Z</dcterms:modified>
  <cp:category/>
  <cp:version/>
  <cp:contentType/>
  <cp:contentStatus/>
  <cp:revision>30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